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M:\FORMS\Provider Forms\Budget Forms\"/>
    </mc:Choice>
  </mc:AlternateContent>
  <xr:revisionPtr revIDLastSave="0" documentId="13_ncr:1_{E95E0A44-9197-4EAF-8A1F-5B84548F0BB1}" xr6:coauthVersionLast="45" xr6:coauthVersionMax="45" xr10:uidLastSave="{00000000-0000-0000-0000-000000000000}"/>
  <bookViews>
    <workbookView xWindow="-120" yWindow="-120" windowWidth="29040" windowHeight="15840" tabRatio="570" firstSheet="1" activeTab="3" xr2:uid="{00000000-000D-0000-FFFF-FFFF00000000}"/>
  </bookViews>
  <sheets>
    <sheet name="code" sheetId="13" state="hidden" r:id="rId1"/>
    <sheet name="Summary" sheetId="9" r:id="rId2"/>
    <sheet name="E. Travel" sheetId="4" r:id="rId3"/>
    <sheet name="F. Equip-OSDS" sheetId="2" r:id="rId4"/>
    <sheet name="G. Consult-Contract" sheetId="6" r:id="rId5"/>
    <sheet name="H. Other Overhead" sheetId="3" r:id="rId6"/>
    <sheet name="I. Direct Personnel" sheetId="12" r:id="rId7"/>
    <sheet name="J. Direct Fringe" sheetId="14" r:id="rId8"/>
    <sheet name="K. Match" sheetId="11" r:id="rId9"/>
  </sheets>
  <definedNames>
    <definedName name="_xlnm.Print_Area" localSheetId="2">'E. Travel'!$A$1:$G$33</definedName>
    <definedName name="_xlnm.Print_Area" localSheetId="3">'F. Equip-OSDS'!$A$1:$F$35</definedName>
    <definedName name="_xlnm.Print_Area" localSheetId="4">'G. Consult-Contract'!$A$1:$G$44</definedName>
    <definedName name="_xlnm.Print_Area" localSheetId="5">'H. Other Overhead'!$A$1:$I$65</definedName>
    <definedName name="_xlnm.Print_Area" localSheetId="6">'I. Direct Personnel'!$A$1:$H$42</definedName>
    <definedName name="_xlnm.Print_Area" localSheetId="7">'J. Direct Fringe'!$A$1:$F$33</definedName>
    <definedName name="_xlnm.Print_Area" localSheetId="8">'K. Match'!$A$1:$E$22</definedName>
    <definedName name="_xlnm.Print_Area" localSheetId="1">Summary!$A$1:$G$56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 i="4" l="1"/>
  <c r="G13" i="4"/>
  <c r="G14" i="4"/>
  <c r="G15" i="4"/>
  <c r="G16" i="4"/>
  <c r="F14" i="6"/>
  <c r="F15" i="6"/>
  <c r="F16" i="6"/>
  <c r="F17" i="6"/>
  <c r="F18" i="6"/>
  <c r="I27" i="3" l="1"/>
  <c r="I28" i="3"/>
  <c r="I29" i="3"/>
  <c r="I30" i="3"/>
  <c r="I31" i="3"/>
  <c r="I32" i="3"/>
  <c r="D15" i="9" l="1"/>
  <c r="F20" i="14" l="1"/>
  <c r="F19" i="14"/>
  <c r="H28" i="12"/>
  <c r="H27" i="12"/>
  <c r="I40" i="3" l="1"/>
  <c r="I39" i="3"/>
  <c r="I35" i="3"/>
  <c r="F22" i="6"/>
  <c r="F21" i="6"/>
  <c r="F22" i="2"/>
  <c r="F21" i="2"/>
  <c r="G20" i="4"/>
  <c r="G19" i="4"/>
  <c r="E29" i="9" l="1"/>
  <c r="C29" i="9"/>
  <c r="C30" i="9"/>
  <c r="E30" i="9"/>
  <c r="F16" i="12"/>
  <c r="H16" i="12" s="1"/>
  <c r="F17" i="12"/>
  <c r="H17" i="12" s="1"/>
  <c r="F18" i="12"/>
  <c r="H18" i="12" s="1"/>
  <c r="F19" i="12"/>
  <c r="H19" i="12" s="1"/>
  <c r="F20" i="12"/>
  <c r="H20" i="12" s="1"/>
  <c r="F21" i="12"/>
  <c r="H21" i="12" s="1"/>
  <c r="F22" i="12"/>
  <c r="H22" i="12" s="1"/>
  <c r="F23" i="12"/>
  <c r="H23" i="12" s="1"/>
  <c r="F24" i="12"/>
  <c r="H24" i="12" s="1"/>
  <c r="F15" i="12"/>
  <c r="H15" i="12" s="1"/>
  <c r="F10" i="2"/>
  <c r="F19" i="2" s="1"/>
  <c r="C15" i="9" s="1"/>
  <c r="F11" i="2"/>
  <c r="F12" i="2"/>
  <c r="F13" i="2"/>
  <c r="F14" i="2"/>
  <c r="F15" i="2"/>
  <c r="F16" i="2"/>
  <c r="F17" i="2"/>
  <c r="F18" i="2"/>
  <c r="F23" i="2" l="1"/>
  <c r="H25" i="12"/>
  <c r="H29" i="12" s="1"/>
  <c r="I36" i="3"/>
  <c r="I34" i="3"/>
  <c r="G7" i="4"/>
  <c r="D8" i="14"/>
  <c r="F8" i="14" s="1"/>
  <c r="I17" i="3"/>
  <c r="I18" i="3"/>
  <c r="I19" i="3"/>
  <c r="I16" i="3"/>
  <c r="I15" i="3"/>
  <c r="I14" i="3"/>
  <c r="F13" i="6"/>
  <c r="F12" i="6"/>
  <c r="F11" i="6"/>
  <c r="F10" i="6"/>
  <c r="F9" i="6"/>
  <c r="G11" i="4"/>
  <c r="G10" i="4"/>
  <c r="G9" i="4"/>
  <c r="G8" i="4"/>
  <c r="I13" i="3"/>
  <c r="E15" i="11"/>
  <c r="B8" i="14"/>
  <c r="B9" i="14"/>
  <c r="B10" i="14"/>
  <c r="B11" i="14"/>
  <c r="B12" i="14"/>
  <c r="B13" i="14"/>
  <c r="B14" i="14"/>
  <c r="B15" i="14"/>
  <c r="B16" i="14"/>
  <c r="B7" i="14"/>
  <c r="B6" i="14"/>
  <c r="B5" i="14"/>
  <c r="H14" i="12"/>
  <c r="D6" i="14" s="1"/>
  <c r="F6" i="14" s="1"/>
  <c r="H13" i="12"/>
  <c r="D5" i="14" s="1"/>
  <c r="F5" i="14" s="1"/>
  <c r="D9" i="14"/>
  <c r="F9" i="14" s="1"/>
  <c r="D10" i="14"/>
  <c r="F10" i="14" s="1"/>
  <c r="D11" i="14"/>
  <c r="F11" i="14" s="1"/>
  <c r="D12" i="14"/>
  <c r="F12" i="14" s="1"/>
  <c r="D13" i="14"/>
  <c r="F13" i="14" s="1"/>
  <c r="D14" i="14"/>
  <c r="F14" i="14" s="1"/>
  <c r="D15" i="14"/>
  <c r="F15" i="14" s="1"/>
  <c r="D16" i="14"/>
  <c r="F16" i="14" s="1"/>
  <c r="I20" i="3"/>
  <c r="I21" i="3"/>
  <c r="I22" i="3"/>
  <c r="I23" i="3"/>
  <c r="I24" i="3"/>
  <c r="I25" i="3"/>
  <c r="I26" i="3"/>
  <c r="I12" i="3"/>
  <c r="F8" i="6"/>
  <c r="F8" i="2"/>
  <c r="F7" i="2"/>
  <c r="G6" i="4"/>
  <c r="G5" i="4"/>
  <c r="G23" i="9"/>
  <c r="G24" i="9" s="1"/>
  <c r="G19" i="9"/>
  <c r="G18" i="9"/>
  <c r="G17" i="9"/>
  <c r="G16" i="9"/>
  <c r="G15" i="9"/>
  <c r="G14" i="9"/>
  <c r="I37" i="3" l="1"/>
  <c r="I41" i="3" s="1"/>
  <c r="D7" i="14"/>
  <c r="F19" i="6"/>
  <c r="G17" i="4"/>
  <c r="C14" i="9" l="1"/>
  <c r="G21" i="4"/>
  <c r="C17" i="9"/>
  <c r="F7" i="14"/>
  <c r="F17" i="14" s="1"/>
  <c r="F21" i="14" s="1"/>
  <c r="D17" i="14"/>
  <c r="C16" i="9"/>
  <c r="F23" i="6"/>
  <c r="D21" i="9"/>
  <c r="C18" i="9"/>
  <c r="C19" i="9" l="1"/>
  <c r="C31" i="9"/>
  <c r="E31" i="9"/>
  <c r="C20" i="9" l="1"/>
  <c r="C22" i="9" s="1"/>
  <c r="C25" i="9" s="1"/>
  <c r="F29" i="9"/>
  <c r="F30" i="9"/>
  <c r="D29" i="9"/>
  <c r="D30" i="9"/>
  <c r="F31" i="9" l="1"/>
  <c r="E16" i="9"/>
  <c r="E21" i="9"/>
  <c r="E15" i="9"/>
  <c r="E20" i="9"/>
  <c r="E17" i="9"/>
  <c r="E19" i="9"/>
  <c r="E18" i="9"/>
  <c r="E14" i="9"/>
  <c r="D31" i="9"/>
  <c r="F14" i="9" l="1"/>
  <c r="E2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3" authorId="0" shapeId="0" xr:uid="{00000000-0006-0000-0100-000001000000}">
      <text>
        <r>
          <rPr>
            <b/>
            <sz val="16"/>
            <color indexed="81"/>
            <rFont val="Tahoma"/>
            <family val="2"/>
          </rPr>
          <t>This is a summary of all following budget pages. Please list all amounts as whole dollars.</t>
        </r>
        <r>
          <rPr>
            <sz val="8"/>
            <color indexed="81"/>
            <rFont val="Tahoma"/>
            <family val="2"/>
          </rPr>
          <t xml:space="preserve">
</t>
        </r>
      </text>
    </comment>
    <comment ref="C13" authorId="1" shapeId="0" xr:uid="{00000000-0006-0000-0100-000002000000}">
      <text>
        <r>
          <rPr>
            <b/>
            <sz val="16"/>
            <color indexed="81"/>
            <rFont val="Tahoma"/>
            <family val="2"/>
          </rPr>
          <t>The Provider Paid portion will be the contract amount and does not include expenses paid by WC.</t>
        </r>
        <r>
          <rPr>
            <sz val="9"/>
            <color indexed="81"/>
            <rFont val="Tahoma"/>
            <family val="2"/>
          </rPr>
          <t xml:space="preserve">
</t>
        </r>
      </text>
    </comment>
    <comment ref="D13" authorId="1" shapeId="0" xr:uid="{00000000-0006-0000-0100-000003000000}">
      <text>
        <r>
          <rPr>
            <b/>
            <sz val="16"/>
            <color indexed="81"/>
            <rFont val="Tahoma"/>
            <family val="2"/>
          </rPr>
          <t>This is the amount of expenses paid by WC and held in reserve for the project.</t>
        </r>
        <r>
          <rPr>
            <sz val="9"/>
            <color indexed="81"/>
            <rFont val="Tahoma"/>
            <family val="2"/>
          </rPr>
          <t xml:space="preserve">
</t>
        </r>
      </text>
    </comment>
    <comment ref="C22" authorId="1" shapeId="0" xr:uid="{00000000-0006-0000-0100-000004000000}">
      <text>
        <r>
          <rPr>
            <b/>
            <sz val="16"/>
            <color indexed="81"/>
            <rFont val="Tahoma"/>
            <family val="2"/>
          </rPr>
          <t>This is the total amount of WC funds needed for the project.</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200-000001000000}">
      <text>
        <r>
          <rPr>
            <sz val="14"/>
            <color indexed="81"/>
            <rFont val="Tahoma"/>
            <family val="2"/>
          </rPr>
          <t xml:space="preserve">List both local mileage and overnight travel and related expenses on this tab. </t>
        </r>
        <r>
          <rPr>
            <sz val="8"/>
            <color indexed="81"/>
            <rFont val="Tahoma"/>
            <family val="2"/>
          </rPr>
          <t xml:space="preserve">
</t>
        </r>
      </text>
    </comment>
    <comment ref="D3" authorId="1" shapeId="0" xr:uid="{00000000-0006-0000-02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300-000001000000}">
      <text>
        <r>
          <rPr>
            <sz val="14"/>
            <color indexed="81"/>
            <rFont val="Tahoma"/>
            <family val="2"/>
          </rPr>
          <t>List non-expendable items that are to be purchased. Non-expendable equipment is tangible property having a useful life of more than one year and an acquisition cost of $500 or more per unit. Applicants should analyze the cost benefits of purchasing versus leasing equipment, especially high cost items and those subject to rapid technical advances. Explain how the equipment is necessary for the success of the project. Include ALL equipment purchases here, regardless of purpose. This page will also include OSDS expenditures that are paid for by WC and the provider. All WC paid expenses are contained on line 1 and detailed in the narrative line below.</t>
        </r>
      </text>
    </comment>
    <comment ref="C5" authorId="1" shapeId="0" xr:uid="{00000000-0006-0000-03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F6" authorId="1" shapeId="0" xr:uid="{00000000-0006-0000-0300-000003000000}">
      <text>
        <r>
          <rPr>
            <sz val="14"/>
            <color indexed="81"/>
            <rFont val="Tahoma"/>
            <family val="2"/>
          </rPr>
          <t>If the unit cost is listed as less than $500, an error message will flag saying "List on tab H." and the line will not be included in the Total.</t>
        </r>
        <r>
          <rPr>
            <sz val="9"/>
            <color indexed="81"/>
            <rFont val="Tahoma"/>
            <family val="2"/>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400-000001000000}">
      <text>
        <r>
          <rPr>
            <sz val="14"/>
            <color indexed="81"/>
            <rFont val="Tahoma"/>
            <family val="2"/>
          </rPr>
          <t xml:space="preserve">ALL subcontracts for any </t>
        </r>
        <r>
          <rPr>
            <u/>
            <sz val="14"/>
            <color indexed="81"/>
            <rFont val="Tahoma"/>
            <family val="2"/>
          </rPr>
          <t>service</t>
        </r>
        <r>
          <rPr>
            <sz val="14"/>
            <color indexed="81"/>
            <rFont val="Tahoma"/>
            <family val="2"/>
          </rPr>
          <t xml:space="preserve"> must be listed on this page, regardless of purpose. Put participant service related contracts at the bottom of the supportive services tab B. ALL subcontracts of one thousand dollars ($1,000.00) or over must be submitted to WC staff for procurement compliance approval prior to the award of the contract or the costs may not be reimbursed by contract funds.</t>
        </r>
        <r>
          <rPr>
            <sz val="8"/>
            <color indexed="81"/>
            <rFont val="Tahoma"/>
            <family val="2"/>
          </rPr>
          <t xml:space="preserve">
</t>
        </r>
      </text>
    </comment>
    <comment ref="C6" authorId="1" shapeId="0" xr:uid="{00000000-0006-0000-04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500-000001000000}">
      <text>
        <r>
          <rPr>
            <sz val="16"/>
            <color indexed="81"/>
            <rFont val="Tahoma"/>
            <family val="2"/>
          </rPr>
          <t xml:space="preserve">List necessary overhead items on this tab. The top section is for direct or shared direct expenses only and the bottom section is for all indirect expenses. Direct expenses are not shared with any other project or program and are incurred solely for this project. Shared direct expenses are shared with another project or program and are able to be equitably distributed to each benefiting program or project without undue burden. Indirect expenses are those that benefit ALL projects or programs and are not able to be </t>
        </r>
        <r>
          <rPr>
            <u/>
            <sz val="16"/>
            <color indexed="81"/>
            <rFont val="Tahoma"/>
            <family val="2"/>
          </rPr>
          <t>readily</t>
        </r>
        <r>
          <rPr>
            <sz val="16"/>
            <color indexed="81"/>
            <rFont val="Tahoma"/>
            <family val="2"/>
          </rPr>
          <t xml:space="preserve"> identified with any one project or program. Typical indirect expenses include the Executive Director or equivalent, HR staff, accounting staff, and all related costs that support those staff such as communication devices, supplies, facilities costs, etc.</t>
        </r>
      </text>
    </comment>
    <comment ref="C10" authorId="1" shapeId="0" xr:uid="{00000000-0006-0000-05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H11" authorId="1" shapeId="0" xr:uid="{00000000-0006-0000-0500-000003000000}">
      <text>
        <r>
          <rPr>
            <sz val="14"/>
            <color indexed="81"/>
            <rFont val="Tahoma"/>
            <family val="2"/>
          </rPr>
          <t>If 100% is assigned to this contract, it must be labeled as "N/A-Direct Charged."</t>
        </r>
        <r>
          <rPr>
            <sz val="9"/>
            <color indexed="81"/>
            <rFont val="Tahoma"/>
            <family val="2"/>
          </rPr>
          <t xml:space="preserve">
</t>
        </r>
      </text>
    </comment>
    <comment ref="C33" authorId="1" shapeId="0" xr:uid="{00000000-0006-0000-0500-000004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E33" authorId="1" shapeId="0" xr:uid="{00000000-0006-0000-0500-000005000000}">
      <text>
        <r>
          <rPr>
            <sz val="14"/>
            <color indexed="81"/>
            <rFont val="Tahoma"/>
            <family val="2"/>
          </rPr>
          <t>Enter the amount of the base upon which the indirect cost rate is calculated.</t>
        </r>
      </text>
    </comment>
    <comment ref="G33" authorId="1" shapeId="0" xr:uid="{00000000-0006-0000-0500-000006000000}">
      <text>
        <r>
          <rPr>
            <sz val="14"/>
            <color indexed="81"/>
            <rFont val="Tahoma"/>
            <family val="2"/>
          </rPr>
          <t>Enter the indirect cost rate as a percentage.</t>
        </r>
      </text>
    </comment>
    <comment ref="H33" authorId="1" shapeId="0" xr:uid="{00000000-0006-0000-0500-000007000000}">
      <text>
        <r>
          <rPr>
            <sz val="14"/>
            <color indexed="81"/>
            <rFont val="Tahoma"/>
            <family val="2"/>
          </rPr>
          <t>If your organization already has an approved indirect cost rate, choose "Approved indirect cost rate." If one will need to be negotiated with WC or is pending negotiation, choose "Rate to be determined."</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600-000001000000}">
      <text>
        <r>
          <rPr>
            <sz val="16"/>
            <color indexed="81"/>
            <rFont val="Tahoma"/>
            <family val="2"/>
          </rPr>
          <t xml:space="preserve">Examples of direct personnel include staff performing direct services under this project. Compensation for employees engaged in grant activities must be consistant to those performing similar work within the organization.  Any contractual staff must be listed on the Consult-Contract page or the Training page according to the type of work being performed. </t>
        </r>
        <r>
          <rPr>
            <sz val="8"/>
            <color indexed="81"/>
            <rFont val="Tahoma"/>
            <family val="2"/>
          </rPr>
          <t xml:space="preserve">
</t>
        </r>
      </text>
    </comment>
    <comment ref="C11" authorId="1" shapeId="0" xr:uid="{00000000-0006-0000-06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G12" authorId="1" shapeId="0" xr:uid="{00000000-0006-0000-0600-000003000000}">
      <text>
        <r>
          <rPr>
            <sz val="14"/>
            <color indexed="81"/>
            <rFont val="Tahoma"/>
            <family val="2"/>
          </rPr>
          <t>If this position is listed as Direct charged, the distribution base must read "N/A-Direct Charged 100%."</t>
        </r>
        <r>
          <rPr>
            <sz val="9"/>
            <color indexed="81"/>
            <rFont val="Tahoma"/>
            <family val="2"/>
          </rPr>
          <t xml:space="preserve">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a7891a</author>
    <author>MaryAnn Avendano</author>
  </authors>
  <commentList>
    <comment ref="B1" authorId="0" shapeId="0" xr:uid="{00000000-0006-0000-0700-000001000000}">
      <text>
        <r>
          <rPr>
            <sz val="16"/>
            <color indexed="81"/>
            <rFont val="Tahoma"/>
            <family val="2"/>
          </rPr>
          <t xml:space="preserve">Fringe benefits should be based on actual known costs or an established formula. Fringe benefits are for the personnel listed in budget category (C) and only for the percentage of time devoted to the project. Include </t>
        </r>
        <r>
          <rPr>
            <u/>
            <sz val="16"/>
            <color indexed="81"/>
            <rFont val="Tahoma"/>
            <family val="2"/>
          </rPr>
          <t>only the employer</t>
        </r>
        <r>
          <rPr>
            <sz val="16"/>
            <color indexed="81"/>
            <rFont val="Tahoma"/>
            <family val="2"/>
          </rPr>
          <t xml:space="preserve"> cost of payroll taxes, insurance benefits, retirement costs, or other benefits.  </t>
        </r>
        <r>
          <rPr>
            <sz val="8"/>
            <color indexed="81"/>
            <rFont val="Tahoma"/>
            <family val="2"/>
          </rPr>
          <t xml:space="preserve">
</t>
        </r>
      </text>
    </comment>
    <comment ref="C3" authorId="1" shapeId="0" xr:uid="{00000000-0006-0000-0700-000002000000}">
      <text>
        <r>
          <rPr>
            <sz val="16"/>
            <color indexed="81"/>
            <rFont val="Times New Roman"/>
            <family val="1"/>
          </rPr>
          <t>Designate if expenses are administrative or program according to WIOA requirements. Admin expenses ONLY include: accounting, financial and cash management, property management, personnel  management, payroll, audit functions, general legal services, oversight and monitoring of admin functions, developing systems, including information systems, related to admin functions, and the costs of awards made to subs or vendors for admin services. 
Program expenses are everything else related to the direct provision of workforce investment services, including services to participants and employers.</t>
        </r>
      </text>
    </comment>
    <comment ref="B4" authorId="1" shapeId="0" xr:uid="{00000000-0006-0000-0700-000003000000}">
      <text>
        <r>
          <rPr>
            <sz val="12"/>
            <color indexed="81"/>
            <rFont val="Tahoma"/>
            <family val="2"/>
          </rPr>
          <t>List each position working in a support function under this project and their names, if known. This column should automatically populate based on the information on Page I.</t>
        </r>
        <r>
          <rPr>
            <sz val="8"/>
            <color indexed="81"/>
            <rFont val="Tahoma"/>
            <family val="2"/>
          </rPr>
          <t xml:space="preserve">
</t>
        </r>
      </text>
    </comment>
    <comment ref="D4" authorId="1" shapeId="0" xr:uid="{00000000-0006-0000-0700-000004000000}">
      <text>
        <r>
          <rPr>
            <sz val="12"/>
            <color indexed="81"/>
            <rFont val="Tahoma"/>
            <family val="2"/>
          </rPr>
          <t>This amount should automatically fill-in from the Personnel page.</t>
        </r>
        <r>
          <rPr>
            <sz val="8"/>
            <color indexed="81"/>
            <rFont val="Tahoma"/>
            <family val="2"/>
          </rPr>
          <t xml:space="preserve">
</t>
        </r>
      </text>
    </comment>
    <comment ref="E4" authorId="1" shapeId="0" xr:uid="{00000000-0006-0000-0700-000005000000}">
      <text>
        <r>
          <rPr>
            <sz val="12"/>
            <color indexed="81"/>
            <rFont val="Tahoma"/>
            <family val="2"/>
          </rPr>
          <t>Enter the approximate percentage of fringe benefits paid as a percentage of the grant salary.</t>
        </r>
        <r>
          <rPr>
            <sz val="8"/>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a7891a</author>
  </authors>
  <commentList>
    <comment ref="B1" authorId="0" shapeId="0" xr:uid="{00000000-0006-0000-0800-000001000000}">
      <text>
        <r>
          <rPr>
            <sz val="16"/>
            <color indexed="81"/>
            <rFont val="Tahoma"/>
            <family val="2"/>
          </rPr>
          <t>Match is cash or in-kind goods or services provided directly or indirectly by the grantee to help meet the goals and objectives of the program.</t>
        </r>
        <r>
          <rPr>
            <sz val="8"/>
            <color indexed="81"/>
            <rFont val="Tahoma"/>
            <family val="2"/>
          </rPr>
          <t xml:space="preserve">
</t>
        </r>
      </text>
    </comment>
  </commentList>
</comments>
</file>

<file path=xl/sharedStrings.xml><?xml version="1.0" encoding="utf-8"?>
<sst xmlns="http://schemas.openxmlformats.org/spreadsheetml/2006/main" count="434" uniqueCount="168">
  <si>
    <t>Computation</t>
  </si>
  <si>
    <t>Total</t>
  </si>
  <si>
    <t>Fringe %</t>
  </si>
  <si>
    <t>Destination</t>
  </si>
  <si>
    <t>Unit Cost</t>
  </si>
  <si>
    <t>No. of Units</t>
  </si>
  <si>
    <t>G. Consultants/Contracts</t>
  </si>
  <si>
    <t>Budget Summary</t>
  </si>
  <si>
    <t>Total Direct Costs</t>
  </si>
  <si>
    <t>Value</t>
  </si>
  <si>
    <t>Source</t>
  </si>
  <si>
    <t>Category</t>
  </si>
  <si>
    <t>E.</t>
  </si>
  <si>
    <t>F.</t>
  </si>
  <si>
    <t>G.</t>
  </si>
  <si>
    <t>H.</t>
  </si>
  <si>
    <t>I.</t>
  </si>
  <si>
    <t>Cost Per Unit</t>
  </si>
  <si>
    <t>Note: Please only include items with a unit cost of $500 or over on this page.</t>
  </si>
  <si>
    <t>Item Description</t>
  </si>
  <si>
    <t>Date</t>
  </si>
  <si>
    <t>Contract Cost</t>
  </si>
  <si>
    <t>Type of Travel</t>
  </si>
  <si>
    <t>Other-Describe in Narrative</t>
  </si>
  <si>
    <t>J.</t>
  </si>
  <si>
    <t>Executive Director/CEO</t>
  </si>
  <si>
    <t>&lt;Choose Position or Type&gt;</t>
  </si>
  <si>
    <t>Accounting Staff</t>
  </si>
  <si>
    <t>Janitorial Staff</t>
  </si>
  <si>
    <t>Security Staff</t>
  </si>
  <si>
    <t>IT Staff</t>
  </si>
  <si>
    <t>HR Staff</t>
  </si>
  <si>
    <t>Reception/Administrative Staff</t>
  </si>
  <si>
    <t>Executive Staff (Upper Mgmt)</t>
  </si>
  <si>
    <t>Print Name</t>
  </si>
  <si>
    <t>Sign Name</t>
  </si>
  <si>
    <t>&lt;Choose Base&gt;</t>
  </si>
  <si>
    <t>Square Footage Usage</t>
  </si>
  <si>
    <t>Participant Enrollments</t>
  </si>
  <si>
    <t xml:space="preserve">Contract Salary </t>
  </si>
  <si>
    <t>Position-Name</t>
  </si>
  <si>
    <t>Prepared By (Provider):</t>
  </si>
  <si>
    <t>Approved By (Provider):</t>
  </si>
  <si>
    <t>E. Travel</t>
  </si>
  <si>
    <t>F. Equipment</t>
  </si>
  <si>
    <t>Resources</t>
  </si>
  <si>
    <t>Percent of Budget</t>
  </si>
  <si>
    <t>Cost Type</t>
  </si>
  <si>
    <t>Approved By (WC Program):</t>
  </si>
  <si>
    <t>Approved By (WC Fiscal):</t>
  </si>
  <si>
    <t xml:space="preserve">*NOTE: THIS PAGE IS LOCKED AND POPULATES BASED ON INFORMATION ENTERED ON THE SECTION TABS TO THE </t>
  </si>
  <si>
    <t>RIGHT OF THIS SHEET.*</t>
  </si>
  <si>
    <t>Summary page password = 311BUDGET</t>
  </si>
  <si>
    <t>&gt;Choose&lt;</t>
  </si>
  <si>
    <t>Phone Number</t>
  </si>
  <si>
    <t>Email Address</t>
  </si>
  <si>
    <t xml:space="preserve">Notes: </t>
  </si>
  <si>
    <t>Sample: Staff mileage</t>
  </si>
  <si>
    <t>Sample: Conference travel</t>
  </si>
  <si>
    <t>To be determined</t>
  </si>
  <si>
    <t>Various-in town</t>
  </si>
  <si>
    <t>Sample: Laser printer</t>
  </si>
  <si>
    <t xml:space="preserve">Note: </t>
  </si>
  <si>
    <t>Notes:</t>
  </si>
  <si>
    <t xml:space="preserve">Are any of the above contractors related to anyone in your organization by blood </t>
  </si>
  <si>
    <t>or marriage, or business or employment relationship? If yes, please explain.</t>
  </si>
  <si>
    <t>Type of Service</t>
  </si>
  <si>
    <t>Sample: Consulting Services</t>
  </si>
  <si>
    <t>H. Other Overhead Costs</t>
  </si>
  <si>
    <t>Sample: Office Supplies</t>
  </si>
  <si>
    <t>Other-To Be Determined</t>
  </si>
  <si>
    <t>Cost</t>
  </si>
  <si>
    <t>Units</t>
  </si>
  <si>
    <t xml:space="preserve">No. of </t>
  </si>
  <si>
    <t>Narrative (Required for Each Budget Line Above):</t>
  </si>
  <si>
    <t>Donated/In-Kind</t>
  </si>
  <si>
    <t>Type of Match</t>
  </si>
  <si>
    <t>Other</t>
  </si>
  <si>
    <t>Description (Required for Each Match Line Above):</t>
  </si>
  <si>
    <t>Variance from tab I.</t>
  </si>
  <si>
    <t xml:space="preserve">Cash </t>
  </si>
  <si>
    <t xml:space="preserve">Other Grant </t>
  </si>
  <si>
    <t>K. Match Resources</t>
  </si>
  <si>
    <t xml:space="preserve">     if the resources benefit multiple projects.</t>
  </si>
  <si>
    <t>Match Percent</t>
  </si>
  <si>
    <t>TOTAL Project Cost</t>
  </si>
  <si>
    <t>Provider Paid</t>
  </si>
  <si>
    <t>WC Paid</t>
  </si>
  <si>
    <t>TOTAL WC Paid</t>
  </si>
  <si>
    <t>Direct Payroll $</t>
  </si>
  <si>
    <t>Direct Payroll Hours</t>
  </si>
  <si>
    <t>TOTAL Project Expenses</t>
  </si>
  <si>
    <t>TOTAL Provider Contract (Provider Paid)</t>
  </si>
  <si>
    <t>TOTAL Matching Resources</t>
  </si>
  <si>
    <t>Indirect</t>
  </si>
  <si>
    <t>Shared Direct</t>
  </si>
  <si>
    <t xml:space="preserve">Direct 100% </t>
  </si>
  <si>
    <t>N/A-Direct Charged 100%</t>
  </si>
  <si>
    <t>%  to this</t>
  </si>
  <si>
    <t>Contract</t>
  </si>
  <si>
    <t>Matching</t>
  </si>
  <si>
    <t>Distribution Base</t>
  </si>
  <si>
    <t>% to this Contract</t>
  </si>
  <si>
    <t xml:space="preserve">Total Wages </t>
  </si>
  <si>
    <t>1. Any match resources reported must directly benefit the project and must be distributed</t>
  </si>
  <si>
    <t>Total Cost</t>
  </si>
  <si>
    <t>Shared direct</t>
  </si>
  <si>
    <t>Unit</t>
  </si>
  <si>
    <t>Indirect Costs</t>
  </si>
  <si>
    <t>Direct/Indirect</t>
  </si>
  <si>
    <t xml:space="preserve">H. Other Overhead Costs </t>
  </si>
  <si>
    <t>Direct and Shared Direct</t>
  </si>
  <si>
    <t>Sample: Indirect Costs</t>
  </si>
  <si>
    <t>1. Only list direct charged and shared direct expenses in the top section. Indirect costs go in the bottom section in one line.</t>
  </si>
  <si>
    <t>Type of</t>
  </si>
  <si>
    <t>Direct Expense</t>
  </si>
  <si>
    <r>
      <t xml:space="preserve">2. Indirect costs may </t>
    </r>
    <r>
      <rPr>
        <b/>
        <u/>
        <sz val="12"/>
        <rFont val="Arial"/>
        <family val="2"/>
      </rPr>
      <t>only</t>
    </r>
    <r>
      <rPr>
        <b/>
        <sz val="12"/>
        <rFont val="Arial"/>
        <family val="2"/>
      </rPr>
      <t xml:space="preserve"> be captured through an approved indirect cost rate and must be included in a single line item.</t>
    </r>
  </si>
  <si>
    <t>This line must also include staff and fringe for those who are contained in the indirect pool.</t>
  </si>
  <si>
    <t>Approved indirect cost rate</t>
  </si>
  <si>
    <t xml:space="preserve">Agency Name: </t>
  </si>
  <si>
    <t>Admin</t>
  </si>
  <si>
    <t>Program</t>
  </si>
  <si>
    <t>Total Program Costs</t>
  </si>
  <si>
    <t>Total Admin Costs</t>
  </si>
  <si>
    <t>Proof to Total</t>
  </si>
  <si>
    <t>Admin or</t>
  </si>
  <si>
    <t>Admin or Program</t>
  </si>
  <si>
    <t>Total Project Costs</t>
  </si>
  <si>
    <t>Total Project Percentages</t>
  </si>
  <si>
    <t>Total Administrative Costs</t>
  </si>
  <si>
    <t>Choose</t>
  </si>
  <si>
    <t>I.  Direct Project Personnel</t>
  </si>
  <si>
    <t>J. Direct Personnel Fringe Benefits</t>
  </si>
  <si>
    <t>Sample: Navigator laptop</t>
  </si>
  <si>
    <t>1. All contracts listed must be procured according to WC procurement policy.</t>
  </si>
  <si>
    <t xml:space="preserve">G. Consultants/Contracts </t>
  </si>
  <si>
    <t>Indirect Cost Base</t>
  </si>
  <si>
    <t>Indirect %</t>
  </si>
  <si>
    <t>Distribution Method</t>
  </si>
  <si>
    <t>I. Direct Personnel - Direct or Shared Direct Employees Only</t>
  </si>
  <si>
    <t>J. Fringe Benefits for Direct Personnel</t>
  </si>
  <si>
    <t>Sample: Project Manager</t>
  </si>
  <si>
    <t>or Shared Direct</t>
  </si>
  <si>
    <t>100% Direct</t>
  </si>
  <si>
    <t>2. Wages must be split between program and administrative categories for staff whose duties include both functions.</t>
  </si>
  <si>
    <t>3. Please list all  subcontractors or contracted staff on the Consultants/Contracts page.</t>
  </si>
  <si>
    <t>4. List all temporary or contracted staff on tab G.</t>
  </si>
  <si>
    <r>
      <t xml:space="preserve">5. Indirect personnel </t>
    </r>
    <r>
      <rPr>
        <b/>
        <u/>
        <sz val="12"/>
        <rFont val="Arial"/>
        <family val="2"/>
      </rPr>
      <t>may not</t>
    </r>
    <r>
      <rPr>
        <b/>
        <sz val="12"/>
        <rFont val="Arial"/>
        <family val="2"/>
      </rPr>
      <t xml:space="preserve"> be contained on this page. They must be included in the indirect cost line on the Overhead page.</t>
    </r>
  </si>
  <si>
    <t>6. Staff bonuses or incentive pay is not allowable.</t>
  </si>
  <si>
    <t>100% direct</t>
  </si>
  <si>
    <t>1. Only include staff on this page who are employed by your organization for whom you pay payroll taxes. Please use one line for each position.</t>
  </si>
  <si>
    <t>I.  Direct Personnel</t>
  </si>
  <si>
    <t>J. Direct Fringe Benefits</t>
  </si>
  <si>
    <t>Rate to be negotiated with WC</t>
  </si>
  <si>
    <t>Approved federal indirect cost rate</t>
  </si>
  <si>
    <t>Calculated rate to be reviewed by WC</t>
  </si>
  <si>
    <t>De minimis rate-10% of MTDC</t>
  </si>
  <si>
    <t xml:space="preserve">WORKFORCE CONNECTIONS ONE STOP OPERATOR BUDGET TEMPLATE </t>
  </si>
  <si>
    <t xml:space="preserve">Contract Name/Funding Type: One Stop Operator </t>
  </si>
  <si>
    <t>Provider Paid Percentages</t>
  </si>
  <si>
    <t>Provider Paid Costs</t>
  </si>
  <si>
    <t>One Stop Operator</t>
  </si>
  <si>
    <t xml:space="preserve">3. Only include costs on this page that benefit this contract and are necessary for the administration of the contract. </t>
  </si>
  <si>
    <t>Effective 11/2020</t>
  </si>
  <si>
    <t>Budget Period (Dates): 7/1/2021-6/30/22</t>
  </si>
  <si>
    <t>F. Equipment/OSDS Expenditures</t>
  </si>
  <si>
    <t>WC PAID OSDS EXPENDITURES</t>
  </si>
  <si>
    <t>Project and Support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</si>
</sst>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4" formatCode="_(&quot;$&quot;* #,##0.00_);_(&quot;$&quot;* \(#,##0.00\);_(&quot;$&quot;* &quot;-&quot;??_);_(@_)"/>
    <numFmt numFmtId="164" formatCode="_(&quot;$&quot;* #,##0_);_(&quot;$&quot;* \(#,##0\);_(&quot;$&quot;* &quot;-&quot;??_);_(@_)"/>
    <numFmt numFmtId="165" formatCode="0.0%"/>
    <numFmt numFmtId="166" formatCode="&quot;$&quot;#,##0"/>
  </numFmts>
  <fonts count="21" x14ac:knownFonts="1">
    <font>
      <sz val="10"/>
      <name val="Arial"/>
    </font>
    <font>
      <sz val="10"/>
      <name val="Arial"/>
      <family val="2"/>
    </font>
    <font>
      <sz val="14"/>
      <name val="Arial"/>
      <family val="2"/>
    </font>
    <font>
      <b/>
      <sz val="12"/>
      <name val="Arial"/>
      <family val="2"/>
    </font>
    <font>
      <sz val="10"/>
      <name val="Arial"/>
      <family val="2"/>
    </font>
    <font>
      <sz val="8"/>
      <color indexed="81"/>
      <name val="Tahoma"/>
      <family val="2"/>
    </font>
    <font>
      <b/>
      <sz val="14"/>
      <name val="Arial"/>
      <family val="2"/>
    </font>
    <font>
      <sz val="8"/>
      <name val="Arial"/>
      <family val="2"/>
    </font>
    <font>
      <sz val="12"/>
      <name val="Arial"/>
      <family val="2"/>
    </font>
    <font>
      <b/>
      <sz val="11"/>
      <name val="Arial"/>
      <family val="2"/>
    </font>
    <font>
      <b/>
      <sz val="10"/>
      <name val="Arial"/>
      <family val="2"/>
    </font>
    <font>
      <b/>
      <sz val="16"/>
      <color indexed="81"/>
      <name val="Tahoma"/>
      <family val="2"/>
    </font>
    <font>
      <sz val="9"/>
      <color indexed="81"/>
      <name val="Tahoma"/>
      <family val="2"/>
    </font>
    <font>
      <sz val="16"/>
      <color indexed="81"/>
      <name val="Tahoma"/>
      <family val="2"/>
    </font>
    <font>
      <u/>
      <sz val="16"/>
      <color indexed="81"/>
      <name val="Tahoma"/>
      <family val="2"/>
    </font>
    <font>
      <b/>
      <u/>
      <sz val="12"/>
      <name val="Arial"/>
      <family val="2"/>
    </font>
    <font>
      <sz val="14"/>
      <color indexed="81"/>
      <name val="Tahoma"/>
      <family val="2"/>
    </font>
    <font>
      <sz val="12"/>
      <color indexed="81"/>
      <name val="Tahoma"/>
      <family val="2"/>
    </font>
    <font>
      <u/>
      <sz val="14"/>
      <color indexed="81"/>
      <name val="Tahoma"/>
      <family val="2"/>
    </font>
    <font>
      <sz val="16"/>
      <color indexed="81"/>
      <name val="Times New Roman"/>
      <family val="1"/>
    </font>
    <font>
      <sz val="11"/>
      <name val="Arial"/>
      <family val="2"/>
    </font>
  </fonts>
  <fills count="5">
    <fill>
      <patternFill patternType="none"/>
    </fill>
    <fill>
      <patternFill patternType="gray125"/>
    </fill>
    <fill>
      <patternFill patternType="solid">
        <fgColor indexed="13"/>
        <bgColor indexed="64"/>
      </patternFill>
    </fill>
    <fill>
      <patternFill patternType="solid">
        <fgColor theme="0" tint="-0.14999847407452621"/>
        <bgColor indexed="64"/>
      </patternFill>
    </fill>
    <fill>
      <patternFill patternType="solid">
        <fgColor theme="0" tint="-0.34998626667073579"/>
        <bgColor indexed="64"/>
      </patternFill>
    </fill>
  </fills>
  <borders count="40">
    <border>
      <left/>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87">
    <xf numFmtId="0" fontId="0" fillId="0" borderId="0" xfId="0"/>
    <xf numFmtId="0" fontId="2" fillId="0" borderId="0" xfId="0" applyFont="1"/>
    <xf numFmtId="0" fontId="2" fillId="0" borderId="0" xfId="0" applyFont="1" applyBorder="1" applyAlignment="1">
      <alignment horizontal="left"/>
    </xf>
    <xf numFmtId="0" fontId="0" fillId="0" borderId="0" xfId="0" applyBorder="1"/>
    <xf numFmtId="0" fontId="2" fillId="0" borderId="0" xfId="0" applyFont="1" applyAlignment="1">
      <alignment horizontal="left"/>
    </xf>
    <xf numFmtId="0" fontId="4" fillId="0" borderId="0" xfId="0" applyFont="1"/>
    <xf numFmtId="0" fontId="9" fillId="0" borderId="0" xfId="0" applyFont="1"/>
    <xf numFmtId="0" fontId="8" fillId="0" borderId="0" xfId="0" applyFont="1"/>
    <xf numFmtId="0" fontId="8" fillId="0" borderId="1" xfId="0" applyFont="1" applyBorder="1" applyAlignment="1" applyProtection="1">
      <alignment horizontal="center"/>
      <protection locked="0"/>
    </xf>
    <xf numFmtId="0" fontId="3" fillId="0" borderId="0" xfId="0" applyFont="1" applyAlignment="1">
      <alignment horizontal="left"/>
    </xf>
    <xf numFmtId="0" fontId="8" fillId="0" borderId="0" xfId="0" applyFont="1" applyBorder="1"/>
    <xf numFmtId="0" fontId="8" fillId="0" borderId="2" xfId="0" applyFont="1" applyBorder="1"/>
    <xf numFmtId="0" fontId="3" fillId="0" borderId="0" xfId="0" applyFont="1" applyAlignment="1">
      <alignment horizontal="center"/>
    </xf>
    <xf numFmtId="0" fontId="3" fillId="0" borderId="0" xfId="0" applyFont="1" applyAlignment="1">
      <alignment horizontal="right"/>
    </xf>
    <xf numFmtId="0" fontId="8" fillId="0" borderId="3" xfId="0" applyFont="1" applyBorder="1"/>
    <xf numFmtId="0" fontId="3" fillId="0" borderId="4" xfId="0" applyFont="1" applyBorder="1" applyAlignment="1">
      <alignment horizontal="center"/>
    </xf>
    <xf numFmtId="0" fontId="3" fillId="0" borderId="5" xfId="0" applyFont="1" applyBorder="1"/>
    <xf numFmtId="0" fontId="3" fillId="0" borderId="6" xfId="0" applyFont="1" applyBorder="1" applyAlignment="1">
      <alignment horizontal="center"/>
    </xf>
    <xf numFmtId="0" fontId="3" fillId="0" borderId="7" xfId="0" applyFont="1" applyBorder="1" applyAlignment="1">
      <alignment horizontal="center"/>
    </xf>
    <xf numFmtId="0" fontId="8" fillId="0" borderId="1" xfId="0" applyFont="1" applyBorder="1" applyProtection="1">
      <protection locked="0"/>
    </xf>
    <xf numFmtId="164" fontId="8" fillId="0" borderId="1" xfId="1" applyNumberFormat="1" applyFont="1" applyBorder="1" applyProtection="1">
      <protection locked="0"/>
    </xf>
    <xf numFmtId="1" fontId="8" fillId="0" borderId="1" xfId="2" applyNumberFormat="1" applyFont="1" applyBorder="1" applyAlignment="1" applyProtection="1">
      <alignment horizontal="center"/>
      <protection locked="0"/>
    </xf>
    <xf numFmtId="164" fontId="8" fillId="0" borderId="8" xfId="1" applyNumberFormat="1" applyFont="1" applyBorder="1" applyProtection="1">
      <protection locked="0"/>
    </xf>
    <xf numFmtId="1" fontId="8" fillId="0" borderId="8" xfId="2" applyNumberFormat="1" applyFont="1" applyBorder="1" applyAlignment="1" applyProtection="1">
      <alignment horizontal="center"/>
      <protection locked="0"/>
    </xf>
    <xf numFmtId="0" fontId="3" fillId="0" borderId="0" xfId="0" applyFont="1"/>
    <xf numFmtId="0" fontId="8" fillId="0" borderId="10" xfId="0" applyFont="1" applyBorder="1"/>
    <xf numFmtId="0" fontId="3" fillId="0" borderId="11" xfId="0" applyFont="1" applyBorder="1"/>
    <xf numFmtId="0" fontId="3" fillId="0" borderId="6" xfId="0" applyFont="1" applyBorder="1" applyAlignment="1">
      <alignment horizontal="center" wrapText="1"/>
    </xf>
    <xf numFmtId="0" fontId="8" fillId="0" borderId="1" xfId="0" applyFont="1" applyBorder="1"/>
    <xf numFmtId="9" fontId="8" fillId="0" borderId="8" xfId="2" applyFont="1" applyFill="1" applyBorder="1" applyAlignment="1" applyProtection="1">
      <alignment horizontal="center"/>
      <protection locked="0"/>
    </xf>
    <xf numFmtId="0" fontId="8" fillId="0" borderId="12" xfId="0" applyFont="1" applyBorder="1"/>
    <xf numFmtId="0" fontId="3" fillId="0" borderId="13" xfId="0" applyFont="1" applyBorder="1" applyAlignment="1">
      <alignment horizontal="center"/>
    </xf>
    <xf numFmtId="44" fontId="8" fillId="0" borderId="0" xfId="0" applyNumberFormat="1" applyFont="1"/>
    <xf numFmtId="0" fontId="3" fillId="0" borderId="2" xfId="0" applyFont="1" applyBorder="1"/>
    <xf numFmtId="44" fontId="3" fillId="0" borderId="0" xfId="1" applyNumberFormat="1" applyFont="1" applyBorder="1"/>
    <xf numFmtId="0" fontId="3" fillId="0" borderId="12" xfId="0" applyFont="1" applyBorder="1" applyAlignment="1">
      <alignment horizontal="center"/>
    </xf>
    <xf numFmtId="0" fontId="3" fillId="0" borderId="13" xfId="0" applyFont="1" applyBorder="1" applyAlignment="1">
      <alignment horizontal="center" wrapText="1"/>
    </xf>
    <xf numFmtId="0" fontId="3" fillId="0" borderId="7" xfId="0" applyFont="1" applyBorder="1" applyAlignment="1">
      <alignment horizontal="center" wrapText="1"/>
    </xf>
    <xf numFmtId="0" fontId="3" fillId="0" borderId="14" xfId="0" applyFont="1" applyBorder="1"/>
    <xf numFmtId="0" fontId="3" fillId="0" borderId="15" xfId="0" applyFont="1" applyBorder="1" applyAlignment="1">
      <alignment horizontal="center" wrapText="1"/>
    </xf>
    <xf numFmtId="0" fontId="3" fillId="0" borderId="16" xfId="0" applyFont="1" applyBorder="1" applyAlignment="1">
      <alignment horizontal="center"/>
    </xf>
    <xf numFmtId="42" fontId="8" fillId="0" borderId="1" xfId="1" applyNumberFormat="1" applyFont="1" applyBorder="1"/>
    <xf numFmtId="42" fontId="3" fillId="0" borderId="8" xfId="1" applyNumberFormat="1" applyFont="1" applyBorder="1"/>
    <xf numFmtId="0" fontId="8" fillId="0" borderId="1" xfId="0" applyFont="1" applyFill="1" applyBorder="1" applyAlignment="1" applyProtection="1">
      <alignment horizontal="center"/>
      <protection locked="0"/>
    </xf>
    <xf numFmtId="0" fontId="8" fillId="0" borderId="0" xfId="0" applyFont="1" applyAlignment="1" applyProtection="1">
      <alignment horizontal="left"/>
      <protection locked="0"/>
    </xf>
    <xf numFmtId="0" fontId="0" fillId="0" borderId="0" xfId="0" applyAlignment="1" applyProtection="1">
      <alignment horizontal="left"/>
      <protection locked="0"/>
    </xf>
    <xf numFmtId="0" fontId="8" fillId="0" borderId="0" xfId="0" applyFont="1" applyAlignment="1" applyProtection="1">
      <alignment horizontal="center"/>
      <protection locked="0"/>
    </xf>
    <xf numFmtId="0" fontId="8" fillId="0" borderId="18" xfId="0" applyFont="1" applyBorder="1"/>
    <xf numFmtId="0" fontId="3" fillId="0" borderId="19" xfId="0" applyFont="1" applyBorder="1"/>
    <xf numFmtId="0" fontId="3" fillId="0" borderId="17" xfId="0" applyFont="1" applyBorder="1"/>
    <xf numFmtId="0" fontId="3" fillId="0" borderId="17" xfId="0" applyFont="1" applyBorder="1" applyAlignment="1">
      <alignment horizontal="right"/>
    </xf>
    <xf numFmtId="0" fontId="2" fillId="0" borderId="2" xfId="0" applyFont="1" applyBorder="1" applyAlignment="1" applyProtection="1">
      <alignment horizontal="left"/>
      <protection locked="0"/>
    </xf>
    <xf numFmtId="0" fontId="2" fillId="0" borderId="2" xfId="0" applyFont="1" applyBorder="1" applyProtection="1">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right"/>
      <protection locked="0"/>
    </xf>
    <xf numFmtId="0" fontId="3" fillId="0" borderId="0" xfId="0" applyFont="1" applyAlignment="1" applyProtection="1">
      <alignment horizontal="left"/>
      <protection locked="0"/>
    </xf>
    <xf numFmtId="0" fontId="0" fillId="0" borderId="0" xfId="0" applyBorder="1" applyProtection="1">
      <protection locked="0"/>
    </xf>
    <xf numFmtId="0" fontId="2" fillId="0" borderId="0" xfId="0" applyFont="1" applyAlignment="1" applyProtection="1">
      <alignment horizontal="left"/>
      <protection locked="0"/>
    </xf>
    <xf numFmtId="0" fontId="8" fillId="0" borderId="0" xfId="0" applyFont="1" applyBorder="1" applyAlignment="1" applyProtection="1">
      <alignment horizontal="left"/>
      <protection locked="0"/>
    </xf>
    <xf numFmtId="0" fontId="8" fillId="0" borderId="0" xfId="0" applyFont="1" applyBorder="1" applyProtection="1">
      <protection locked="0"/>
    </xf>
    <xf numFmtId="0" fontId="8" fillId="0" borderId="0" xfId="0" applyFont="1" applyProtection="1">
      <protection locked="0"/>
    </xf>
    <xf numFmtId="0" fontId="8" fillId="0" borderId="2" xfId="0" applyFont="1" applyBorder="1" applyAlignment="1" applyProtection="1">
      <alignment horizontal="left"/>
      <protection locked="0"/>
    </xf>
    <xf numFmtId="0" fontId="8" fillId="0" borderId="2" xfId="0" applyFont="1" applyBorder="1" applyProtection="1">
      <protection locked="0"/>
    </xf>
    <xf numFmtId="0" fontId="10" fillId="0" borderId="0" xfId="0" applyFont="1"/>
    <xf numFmtId="0" fontId="3" fillId="0" borderId="12" xfId="0" applyFont="1" applyFill="1" applyBorder="1" applyAlignment="1">
      <alignment horizontal="center"/>
    </xf>
    <xf numFmtId="0" fontId="8" fillId="3" borderId="1" xfId="0" applyFont="1" applyFill="1" applyBorder="1" applyAlignment="1" applyProtection="1">
      <alignment horizontal="center"/>
    </xf>
    <xf numFmtId="164" fontId="8" fillId="3" borderId="8" xfId="1" applyNumberFormat="1" applyFont="1" applyFill="1" applyBorder="1" applyProtection="1"/>
    <xf numFmtId="9" fontId="8" fillId="3" borderId="8" xfId="2" applyFont="1" applyFill="1" applyBorder="1" applyAlignment="1" applyProtection="1">
      <alignment horizontal="center"/>
    </xf>
    <xf numFmtId="1" fontId="8" fillId="3" borderId="1" xfId="2" applyNumberFormat="1" applyFont="1" applyFill="1" applyBorder="1" applyAlignment="1" applyProtection="1">
      <alignment horizontal="center"/>
    </xf>
    <xf numFmtId="42" fontId="8" fillId="3" borderId="1" xfId="1" applyNumberFormat="1" applyFont="1" applyFill="1" applyBorder="1" applyProtection="1"/>
    <xf numFmtId="0" fontId="8" fillId="3" borderId="1" xfId="0" applyFont="1" applyFill="1" applyBorder="1" applyProtection="1"/>
    <xf numFmtId="164" fontId="8" fillId="3" borderId="1" xfId="1" applyNumberFormat="1" applyFont="1" applyFill="1" applyBorder="1" applyProtection="1"/>
    <xf numFmtId="9" fontId="8" fillId="3" borderId="1" xfId="2" applyFont="1" applyFill="1" applyBorder="1" applyAlignment="1" applyProtection="1">
      <alignment horizontal="center"/>
    </xf>
    <xf numFmtId="0" fontId="0" fillId="0" borderId="0" xfId="0" applyAlignment="1">
      <alignment horizontal="center"/>
    </xf>
    <xf numFmtId="9" fontId="8" fillId="0" borderId="1" xfId="2" applyNumberFormat="1" applyFont="1" applyBorder="1" applyAlignment="1" applyProtection="1">
      <alignment horizontal="center"/>
      <protection locked="0"/>
    </xf>
    <xf numFmtId="1" fontId="8" fillId="0" borderId="1" xfId="2" applyNumberFormat="1" applyFont="1" applyFill="1" applyBorder="1" applyAlignment="1" applyProtection="1">
      <alignment horizontal="center"/>
      <protection locked="0"/>
    </xf>
    <xf numFmtId="0" fontId="3" fillId="0" borderId="12" xfId="0" applyFont="1" applyBorder="1" applyAlignment="1">
      <alignment horizontal="center" wrapText="1"/>
    </xf>
    <xf numFmtId="9" fontId="8" fillId="3" borderId="1" xfId="2" applyNumberFormat="1" applyFont="1" applyFill="1" applyBorder="1" applyAlignment="1" applyProtection="1">
      <alignment horizontal="center"/>
    </xf>
    <xf numFmtId="0" fontId="8" fillId="0" borderId="0" xfId="0" applyFont="1" applyAlignment="1">
      <alignment horizontal="right"/>
    </xf>
    <xf numFmtId="42" fontId="8" fillId="0" borderId="1" xfId="1" applyNumberFormat="1" applyFont="1" applyBorder="1" applyProtection="1">
      <protection locked="0"/>
    </xf>
    <xf numFmtId="42" fontId="8" fillId="0" borderId="8" xfId="1" applyNumberFormat="1" applyFont="1" applyBorder="1" applyProtection="1">
      <protection locked="0"/>
    </xf>
    <xf numFmtId="42" fontId="8" fillId="0" borderId="1" xfId="1" applyNumberFormat="1" applyFont="1" applyFill="1" applyBorder="1" applyProtection="1">
      <protection locked="0"/>
    </xf>
    <xf numFmtId="164" fontId="8" fillId="0" borderId="1" xfId="1" applyNumberFormat="1" applyFont="1" applyFill="1" applyBorder="1" applyProtection="1">
      <protection locked="0"/>
    </xf>
    <xf numFmtId="0" fontId="8" fillId="0" borderId="8" xfId="0" applyFont="1" applyBorder="1" applyAlignment="1" applyProtection="1">
      <alignment horizontal="center"/>
      <protection locked="0"/>
    </xf>
    <xf numFmtId="164" fontId="8" fillId="0" borderId="8" xfId="0" applyNumberFormat="1" applyFont="1" applyBorder="1"/>
    <xf numFmtId="0" fontId="8" fillId="0" borderId="8" xfId="0" applyFont="1" applyBorder="1"/>
    <xf numFmtId="0" fontId="0" fillId="0" borderId="2" xfId="0" applyBorder="1"/>
    <xf numFmtId="44" fontId="8" fillId="4" borderId="0" xfId="1" applyFont="1" applyFill="1" applyBorder="1"/>
    <xf numFmtId="9" fontId="8" fillId="4" borderId="0" xfId="2" applyNumberFormat="1" applyFont="1" applyFill="1" applyBorder="1" applyAlignment="1">
      <alignment horizontal="center"/>
    </xf>
    <xf numFmtId="44" fontId="8" fillId="4" borderId="20" xfId="1" applyFont="1" applyFill="1" applyBorder="1"/>
    <xf numFmtId="44" fontId="8" fillId="4" borderId="21" xfId="1" applyFont="1" applyFill="1" applyBorder="1"/>
    <xf numFmtId="42" fontId="3" fillId="0" borderId="22" xfId="1" applyNumberFormat="1" applyFont="1" applyBorder="1"/>
    <xf numFmtId="44" fontId="8" fillId="4" borderId="23" xfId="1" applyFont="1" applyFill="1" applyBorder="1"/>
    <xf numFmtId="44" fontId="8" fillId="4" borderId="24" xfId="1" applyFont="1" applyFill="1" applyBorder="1"/>
    <xf numFmtId="42" fontId="8" fillId="4" borderId="3" xfId="1" applyNumberFormat="1" applyFont="1" applyFill="1" applyBorder="1"/>
    <xf numFmtId="42" fontId="8" fillId="4" borderId="4" xfId="1" applyNumberFormat="1" applyFont="1" applyFill="1" applyBorder="1"/>
    <xf numFmtId="42" fontId="8" fillId="4" borderId="5" xfId="1" applyNumberFormat="1" applyFont="1" applyFill="1" applyBorder="1"/>
    <xf numFmtId="42" fontId="8" fillId="4" borderId="7" xfId="1" applyNumberFormat="1" applyFont="1" applyFill="1" applyBorder="1"/>
    <xf numFmtId="44" fontId="8" fillId="4" borderId="22" xfId="1" applyFont="1" applyFill="1" applyBorder="1"/>
    <xf numFmtId="165" fontId="8" fillId="0" borderId="25" xfId="1" applyNumberFormat="1" applyFont="1" applyBorder="1" applyAlignment="1">
      <alignment horizontal="center"/>
    </xf>
    <xf numFmtId="42" fontId="8" fillId="0" borderId="22" xfId="1" applyNumberFormat="1" applyFont="1" applyBorder="1"/>
    <xf numFmtId="42" fontId="8" fillId="0" borderId="26" xfId="1" applyNumberFormat="1" applyFont="1" applyBorder="1"/>
    <xf numFmtId="42" fontId="6" fillId="0" borderId="22" xfId="1" applyNumberFormat="1" applyFont="1" applyBorder="1"/>
    <xf numFmtId="42" fontId="6" fillId="0" borderId="24" xfId="1" applyNumberFormat="1" applyFont="1" applyBorder="1"/>
    <xf numFmtId="165" fontId="3" fillId="0" borderId="28" xfId="1" applyNumberFormat="1" applyFont="1" applyBorder="1" applyAlignment="1">
      <alignment horizontal="center"/>
    </xf>
    <xf numFmtId="165" fontId="3" fillId="0" borderId="25" xfId="1" applyNumberFormat="1" applyFont="1" applyBorder="1" applyAlignment="1">
      <alignment horizontal="center"/>
    </xf>
    <xf numFmtId="42" fontId="8" fillId="4" borderId="26" xfId="1" applyNumberFormat="1" applyFont="1" applyFill="1" applyBorder="1"/>
    <xf numFmtId="42" fontId="8" fillId="4" borderId="30" xfId="1" applyNumberFormat="1" applyFont="1" applyFill="1" applyBorder="1"/>
    <xf numFmtId="165" fontId="3" fillId="0" borderId="22" xfId="2" applyNumberFormat="1" applyFont="1" applyBorder="1" applyAlignment="1">
      <alignment horizontal="center"/>
    </xf>
    <xf numFmtId="44" fontId="8" fillId="0" borderId="8" xfId="1" applyNumberFormat="1" applyFont="1" applyBorder="1" applyProtection="1">
      <protection locked="0"/>
    </xf>
    <xf numFmtId="42" fontId="3" fillId="0" borderId="0" xfId="1" applyNumberFormat="1" applyFont="1" applyBorder="1"/>
    <xf numFmtId="42" fontId="3" fillId="0" borderId="1" xfId="1" applyNumberFormat="1" applyFont="1" applyBorder="1"/>
    <xf numFmtId="9" fontId="8" fillId="0" borderId="8" xfId="0" applyNumberFormat="1" applyFont="1" applyBorder="1" applyAlignment="1" applyProtection="1">
      <alignment horizontal="center"/>
      <protection locked="0"/>
    </xf>
    <xf numFmtId="0" fontId="3" fillId="0" borderId="22" xfId="0" applyFont="1" applyBorder="1" applyAlignment="1" applyProtection="1"/>
    <xf numFmtId="0" fontId="3" fillId="0" borderId="28" xfId="0" applyFont="1" applyBorder="1" applyAlignment="1" applyProtection="1">
      <alignment horizontal="center"/>
    </xf>
    <xf numFmtId="0" fontId="3" fillId="0" borderId="22" xfId="0" applyFont="1" applyFill="1" applyBorder="1" applyAlignment="1" applyProtection="1">
      <alignment horizontal="center"/>
    </xf>
    <xf numFmtId="0" fontId="3" fillId="0" borderId="22" xfId="0" applyFont="1" applyBorder="1" applyAlignment="1" applyProtection="1">
      <alignment horizontal="center" wrapText="1"/>
    </xf>
    <xf numFmtId="42" fontId="3" fillId="0" borderId="33" xfId="1" applyNumberFormat="1" applyFont="1" applyFill="1" applyBorder="1" applyAlignment="1" applyProtection="1">
      <alignment horizontal="center"/>
    </xf>
    <xf numFmtId="0" fontId="3" fillId="0" borderId="3" xfId="0" applyFont="1" applyBorder="1"/>
    <xf numFmtId="0" fontId="8" fillId="0" borderId="8" xfId="0" applyFont="1" applyBorder="1" applyAlignment="1" applyProtection="1">
      <alignment horizontal="center"/>
    </xf>
    <xf numFmtId="0" fontId="8" fillId="0" borderId="8" xfId="0" applyFont="1" applyBorder="1" applyProtection="1"/>
    <xf numFmtId="9" fontId="8" fillId="0" borderId="1" xfId="2" applyNumberFormat="1" applyFont="1" applyFill="1" applyBorder="1" applyAlignment="1" applyProtection="1">
      <alignment horizontal="center"/>
      <protection locked="0"/>
    </xf>
    <xf numFmtId="165" fontId="3" fillId="0" borderId="29" xfId="2" applyNumberFormat="1" applyFont="1" applyBorder="1" applyAlignment="1">
      <alignment horizontal="center"/>
    </xf>
    <xf numFmtId="0" fontId="1" fillId="0" borderId="0" xfId="0" applyFont="1"/>
    <xf numFmtId="44" fontId="8" fillId="0" borderId="1" xfId="1" applyNumberFormat="1" applyFont="1" applyBorder="1" applyProtection="1">
      <protection locked="0"/>
    </xf>
    <xf numFmtId="44" fontId="8" fillId="0" borderId="1" xfId="1" applyNumberFormat="1" applyFont="1" applyFill="1" applyBorder="1" applyProtection="1"/>
    <xf numFmtId="164" fontId="8" fillId="0" borderId="8" xfId="1" applyNumberFormat="1" applyFont="1" applyFill="1" applyBorder="1" applyProtection="1">
      <protection locked="0"/>
    </xf>
    <xf numFmtId="0" fontId="3" fillId="0" borderId="13" xfId="0" applyFont="1" applyFill="1" applyBorder="1" applyAlignment="1">
      <alignment horizontal="center" wrapText="1"/>
    </xf>
    <xf numFmtId="164" fontId="8" fillId="0" borderId="8" xfId="0" applyNumberFormat="1" applyFont="1" applyFill="1" applyBorder="1" applyProtection="1">
      <protection locked="0"/>
    </xf>
    <xf numFmtId="42" fontId="8" fillId="0" borderId="1" xfId="1" applyNumberFormat="1" applyFont="1" applyBorder="1" applyAlignment="1" applyProtection="1">
      <protection locked="0"/>
    </xf>
    <xf numFmtId="44" fontId="3" fillId="0" borderId="8" xfId="1" applyFont="1" applyBorder="1"/>
    <xf numFmtId="44" fontId="8" fillId="0" borderId="0" xfId="1" applyFont="1" applyBorder="1"/>
    <xf numFmtId="1" fontId="8" fillId="3" borderId="1" xfId="2" applyNumberFormat="1" applyFont="1" applyFill="1" applyBorder="1" applyAlignment="1" applyProtection="1">
      <alignment horizontal="center"/>
      <protection locked="0"/>
    </xf>
    <xf numFmtId="0" fontId="8" fillId="3" borderId="32" xfId="0" applyFont="1" applyFill="1" applyBorder="1" applyProtection="1"/>
    <xf numFmtId="0" fontId="3" fillId="0" borderId="14" xfId="0" applyFont="1" applyFill="1" applyBorder="1" applyAlignment="1">
      <alignment horizontal="center"/>
    </xf>
    <xf numFmtId="164" fontId="8" fillId="3" borderId="32" xfId="1" applyNumberFormat="1" applyFont="1" applyFill="1" applyBorder="1" applyAlignment="1" applyProtection="1">
      <alignment horizontal="center"/>
    </xf>
    <xf numFmtId="9" fontId="8" fillId="3" borderId="32" xfId="1" applyNumberFormat="1" applyFont="1" applyFill="1" applyBorder="1" applyAlignment="1" applyProtection="1">
      <alignment horizontal="center"/>
    </xf>
    <xf numFmtId="1" fontId="8" fillId="3" borderId="0" xfId="2" applyNumberFormat="1" applyFont="1" applyFill="1" applyBorder="1" applyAlignment="1" applyProtection="1">
      <alignment horizontal="center"/>
    </xf>
    <xf numFmtId="42" fontId="8" fillId="3" borderId="32" xfId="1" applyNumberFormat="1" applyFont="1" applyFill="1" applyBorder="1" applyProtection="1"/>
    <xf numFmtId="0" fontId="3" fillId="0" borderId="39" xfId="0" applyFont="1" applyBorder="1" applyAlignment="1">
      <alignment horizontal="center"/>
    </xf>
    <xf numFmtId="0" fontId="3" fillId="0" borderId="13" xfId="0" applyFont="1" applyFill="1" applyBorder="1" applyAlignment="1">
      <alignment horizontal="center" vertical="center" wrapText="1"/>
    </xf>
    <xf numFmtId="0" fontId="0" fillId="0" borderId="0" xfId="0" applyBorder="1" applyProtection="1"/>
    <xf numFmtId="0" fontId="3" fillId="0" borderId="0" xfId="0" applyFont="1" applyBorder="1" applyAlignment="1" applyProtection="1">
      <alignment horizontal="center" wrapText="1"/>
    </xf>
    <xf numFmtId="0" fontId="3" fillId="0" borderId="0" xfId="0" applyFont="1" applyBorder="1" applyAlignment="1" applyProtection="1">
      <alignment horizontal="right"/>
    </xf>
    <xf numFmtId="44" fontId="8" fillId="0" borderId="8" xfId="0" applyNumberFormat="1" applyFont="1" applyBorder="1" applyProtection="1"/>
    <xf numFmtId="165" fontId="8" fillId="0" borderId="8" xfId="1" applyNumberFormat="1" applyFont="1" applyBorder="1" applyAlignment="1" applyProtection="1">
      <alignment horizontal="center"/>
    </xf>
    <xf numFmtId="0" fontId="3" fillId="0" borderId="0" xfId="0" applyFont="1" applyFill="1" applyBorder="1" applyAlignment="1" applyProtection="1">
      <alignment horizontal="right"/>
    </xf>
    <xf numFmtId="165" fontId="8" fillId="0" borderId="1" xfId="1" applyNumberFormat="1" applyFont="1" applyBorder="1" applyAlignment="1" applyProtection="1">
      <alignment horizontal="center"/>
    </xf>
    <xf numFmtId="165" fontId="8" fillId="0" borderId="8" xfId="2" applyNumberFormat="1" applyFont="1" applyBorder="1" applyAlignment="1" applyProtection="1">
      <alignment horizontal="center"/>
    </xf>
    <xf numFmtId="165" fontId="8" fillId="0" borderId="8" xfId="0" applyNumberFormat="1" applyFont="1" applyBorder="1" applyAlignment="1" applyProtection="1">
      <alignment horizontal="center"/>
    </xf>
    <xf numFmtId="0" fontId="8" fillId="0" borderId="1" xfId="0" applyFont="1" applyBorder="1" applyProtection="1"/>
    <xf numFmtId="1" fontId="8" fillId="0" borderId="1" xfId="2" applyNumberFormat="1" applyFont="1" applyBorder="1" applyAlignment="1" applyProtection="1">
      <alignment horizontal="center"/>
    </xf>
    <xf numFmtId="164" fontId="8" fillId="0" borderId="1" xfId="1" applyNumberFormat="1" applyFont="1" applyFill="1" applyBorder="1" applyProtection="1"/>
    <xf numFmtId="1" fontId="20" fillId="0" borderId="8" xfId="2" applyNumberFormat="1" applyFont="1" applyFill="1" applyBorder="1" applyAlignment="1" applyProtection="1">
      <alignment horizontal="center"/>
      <protection locked="0"/>
    </xf>
    <xf numFmtId="0" fontId="6" fillId="0" borderId="0" xfId="0" applyFont="1" applyBorder="1" applyAlignment="1" applyProtection="1">
      <alignment horizontal="center"/>
    </xf>
    <xf numFmtId="0" fontId="3" fillId="0" borderId="0" xfId="0" applyFont="1" applyAlignment="1" applyProtection="1">
      <alignment horizontal="center"/>
    </xf>
    <xf numFmtId="165" fontId="3" fillId="0" borderId="27" xfId="1" applyNumberFormat="1" applyFont="1" applyBorder="1" applyAlignment="1">
      <alignment horizontal="center" vertical="center"/>
    </xf>
    <xf numFmtId="165" fontId="3" fillId="0" borderId="23" xfId="1" applyNumberFormat="1" applyFont="1" applyBorder="1" applyAlignment="1">
      <alignment horizontal="center" vertical="center"/>
    </xf>
    <xf numFmtId="165" fontId="3" fillId="0" borderId="24" xfId="1" applyNumberFormat="1" applyFont="1" applyBorder="1" applyAlignment="1">
      <alignment horizontal="center" vertical="center"/>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 xfId="0" applyFont="1" applyBorder="1" applyAlignment="1">
      <alignment horizontal="center" vertical="center" wrapText="1"/>
    </xf>
    <xf numFmtId="166" fontId="6" fillId="0" borderId="14" xfId="0" applyNumberFormat="1" applyFont="1" applyBorder="1" applyAlignment="1">
      <alignment horizontal="center"/>
    </xf>
    <xf numFmtId="166" fontId="6" fillId="0" borderId="15" xfId="0" applyNumberFormat="1" applyFont="1" applyBorder="1" applyAlignment="1">
      <alignment horizontal="center"/>
    </xf>
    <xf numFmtId="166" fontId="6" fillId="0" borderId="16" xfId="0" applyNumberFormat="1" applyFont="1" applyBorder="1" applyAlignment="1">
      <alignment horizontal="center"/>
    </xf>
    <xf numFmtId="166" fontId="6" fillId="0" borderId="29" xfId="0" applyNumberFormat="1" applyFont="1" applyBorder="1" applyAlignment="1">
      <alignment horizontal="center"/>
    </xf>
    <xf numFmtId="166" fontId="6" fillId="0" borderId="33" xfId="0" applyNumberFormat="1" applyFont="1" applyBorder="1" applyAlignment="1">
      <alignment horizontal="center"/>
    </xf>
    <xf numFmtId="0" fontId="3" fillId="0" borderId="0" xfId="0" applyFont="1" applyBorder="1" applyAlignment="1">
      <alignment horizontal="center"/>
    </xf>
    <xf numFmtId="0" fontId="0" fillId="0" borderId="0" xfId="0" applyAlignment="1" applyProtection="1">
      <alignment horizontal="center"/>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0" fontId="3" fillId="2" borderId="34" xfId="0" applyFont="1" applyFill="1" applyBorder="1" applyAlignment="1">
      <alignment horizontal="center"/>
    </xf>
    <xf numFmtId="0" fontId="0" fillId="0" borderId="0" xfId="0" applyAlignment="1" applyProtection="1">
      <alignment horizontal="left"/>
      <protection locked="0"/>
    </xf>
    <xf numFmtId="0" fontId="3" fillId="2" borderId="3" xfId="0" applyFont="1" applyFill="1" applyBorder="1" applyAlignment="1">
      <alignment horizontal="center"/>
    </xf>
    <xf numFmtId="0" fontId="3" fillId="2" borderId="9" xfId="0" applyFont="1" applyFill="1" applyBorder="1" applyAlignment="1">
      <alignment horizontal="center"/>
    </xf>
    <xf numFmtId="0" fontId="3" fillId="2" borderId="4" xfId="0" applyFont="1" applyFill="1" applyBorder="1" applyAlignment="1">
      <alignment horizontal="center"/>
    </xf>
    <xf numFmtId="42" fontId="8" fillId="3" borderId="21" xfId="1" applyNumberFormat="1" applyFont="1" applyFill="1" applyBorder="1" applyAlignment="1" applyProtection="1">
      <alignment horizontal="center"/>
    </xf>
    <xf numFmtId="42" fontId="8" fillId="3" borderId="38" xfId="1" applyNumberFormat="1" applyFont="1" applyFill="1" applyBorder="1" applyAlignment="1" applyProtection="1">
      <alignment horizontal="center"/>
    </xf>
    <xf numFmtId="0" fontId="3" fillId="0" borderId="29" xfId="0" applyFont="1" applyBorder="1" applyAlignment="1" applyProtection="1">
      <alignment horizontal="center"/>
    </xf>
    <xf numFmtId="0" fontId="3" fillId="0" borderId="33" xfId="0" applyFont="1" applyBorder="1" applyAlignment="1" applyProtection="1">
      <alignment horizontal="center"/>
    </xf>
    <xf numFmtId="164" fontId="8" fillId="0" borderId="17" xfId="0" applyNumberFormat="1" applyFont="1" applyFill="1" applyBorder="1" applyAlignment="1" applyProtection="1">
      <alignment horizontal="center"/>
      <protection locked="0"/>
    </xf>
    <xf numFmtId="164" fontId="8" fillId="0" borderId="35" xfId="0" applyNumberFormat="1" applyFont="1" applyFill="1" applyBorder="1" applyAlignment="1" applyProtection="1">
      <alignment horizontal="center"/>
      <protection locked="0"/>
    </xf>
    <xf numFmtId="0" fontId="3" fillId="2" borderId="36" xfId="0" applyFont="1" applyFill="1" applyBorder="1" applyAlignment="1">
      <alignment horizontal="center"/>
    </xf>
    <xf numFmtId="0" fontId="3" fillId="2" borderId="37" xfId="0" applyFont="1" applyFill="1" applyBorder="1" applyAlignment="1">
      <alignment horizontal="center"/>
    </xf>
    <xf numFmtId="0" fontId="8" fillId="0" borderId="0" xfId="0" applyFont="1" applyAlignment="1" applyProtection="1">
      <alignment wrapText="1"/>
      <protection locked="0"/>
    </xf>
    <xf numFmtId="0" fontId="8" fillId="0" borderId="0" xfId="0" applyFont="1" applyAlignment="1" applyProtection="1">
      <alignment horizontal="left" wrapText="1"/>
      <protection locked="0"/>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D12" sqref="D12"/>
    </sheetView>
  </sheetViews>
  <sheetFormatPr defaultRowHeight="12.75" x14ac:dyDescent="0.2"/>
  <sheetData>
    <row r="1" spans="1:1" x14ac:dyDescent="0.2">
      <c r="A1" s="5" t="s">
        <v>52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56"/>
  <sheetViews>
    <sheetView topLeftCell="A25" zoomScale="130" zoomScaleNormal="130" zoomScaleSheetLayoutView="70" workbookViewId="0">
      <selection activeCell="C17" sqref="C17"/>
    </sheetView>
  </sheetViews>
  <sheetFormatPr defaultRowHeight="12.75" x14ac:dyDescent="0.2"/>
  <cols>
    <col min="1" max="1" width="14" customWidth="1"/>
    <col min="2" max="2" width="51.7109375" customWidth="1"/>
    <col min="3" max="4" width="26.5703125" customWidth="1"/>
    <col min="5" max="6" width="19.5703125" customWidth="1"/>
    <col min="7" max="7" width="25.42578125" customWidth="1"/>
  </cols>
  <sheetData>
    <row r="1" spans="1:7" s="3" customFormat="1" ht="18" x14ac:dyDescent="0.25">
      <c r="A1" s="155" t="s">
        <v>157</v>
      </c>
      <c r="B1" s="155"/>
      <c r="C1" s="155"/>
      <c r="D1" s="155"/>
      <c r="E1" s="155"/>
      <c r="F1" s="155"/>
      <c r="G1" s="155"/>
    </row>
    <row r="2" spans="1:7" ht="15.75" x14ac:dyDescent="0.25">
      <c r="A2" s="156" t="s">
        <v>163</v>
      </c>
      <c r="B2" s="156"/>
      <c r="C2" s="156"/>
      <c r="D2" s="156"/>
      <c r="E2" s="156"/>
      <c r="F2" s="156"/>
      <c r="G2" s="156"/>
    </row>
    <row r="3" spans="1:7" x14ac:dyDescent="0.2">
      <c r="A3" s="74"/>
      <c r="B3" s="74"/>
      <c r="C3" s="74"/>
      <c r="D3" s="74"/>
      <c r="E3" s="74"/>
      <c r="F3" s="74"/>
      <c r="G3" s="74"/>
    </row>
    <row r="4" spans="1:7" ht="18" x14ac:dyDescent="0.25">
      <c r="A4" s="51" t="s">
        <v>119</v>
      </c>
      <c r="B4" s="52"/>
      <c r="C4" s="52"/>
      <c r="D4" s="52"/>
      <c r="E4" s="52"/>
      <c r="F4" s="52"/>
      <c r="G4" s="53"/>
    </row>
    <row r="5" spans="1:7" x14ac:dyDescent="0.2">
      <c r="A5" s="45"/>
      <c r="B5" s="54"/>
      <c r="C5" s="54"/>
      <c r="D5" s="54"/>
      <c r="E5" s="54"/>
      <c r="F5" s="54"/>
      <c r="G5" s="54"/>
    </row>
    <row r="6" spans="1:7" ht="18" x14ac:dyDescent="0.25">
      <c r="A6" s="51" t="s">
        <v>158</v>
      </c>
      <c r="B6" s="52"/>
      <c r="C6" s="52"/>
      <c r="D6" s="52"/>
      <c r="E6" s="52"/>
      <c r="F6" s="52"/>
      <c r="G6" s="53"/>
    </row>
    <row r="7" spans="1:7" x14ac:dyDescent="0.2">
      <c r="A7" s="55"/>
      <c r="B7" s="54"/>
      <c r="C7" s="54"/>
      <c r="D7" s="54"/>
      <c r="E7" s="54"/>
      <c r="F7" s="54"/>
      <c r="G7" s="54"/>
    </row>
    <row r="8" spans="1:7" ht="18" x14ac:dyDescent="0.25">
      <c r="A8" s="51" t="s">
        <v>164</v>
      </c>
      <c r="B8" s="52"/>
      <c r="C8" s="52"/>
      <c r="D8" s="52"/>
      <c r="E8" s="52"/>
      <c r="F8" s="52"/>
      <c r="G8" s="53"/>
    </row>
    <row r="9" spans="1:7" ht="18" x14ac:dyDescent="0.25">
      <c r="A9" s="2"/>
      <c r="B9" s="3"/>
      <c r="C9" s="3"/>
      <c r="D9" s="3"/>
      <c r="E9" s="3"/>
      <c r="F9" s="3"/>
    </row>
    <row r="10" spans="1:7" x14ac:dyDescent="0.2">
      <c r="A10" s="64" t="s">
        <v>50</v>
      </c>
    </row>
    <row r="11" spans="1:7" x14ac:dyDescent="0.2">
      <c r="A11" s="64" t="s">
        <v>51</v>
      </c>
    </row>
    <row r="12" spans="1:7" ht="15.75" x14ac:dyDescent="0.25">
      <c r="G12" s="12" t="s">
        <v>100</v>
      </c>
    </row>
    <row r="13" spans="1:7" ht="18" customHeight="1" thickBot="1" x14ac:dyDescent="0.3">
      <c r="A13" s="9" t="s">
        <v>47</v>
      </c>
      <c r="B13" s="24" t="s">
        <v>7</v>
      </c>
      <c r="C13" s="12" t="s">
        <v>86</v>
      </c>
      <c r="D13" s="12" t="s">
        <v>87</v>
      </c>
      <c r="E13" s="168" t="s">
        <v>46</v>
      </c>
      <c r="F13" s="168"/>
      <c r="G13" s="12" t="s">
        <v>45</v>
      </c>
    </row>
    <row r="14" spans="1:7" ht="24" customHeight="1" thickBot="1" x14ac:dyDescent="0.25">
      <c r="A14" s="160" t="s">
        <v>167</v>
      </c>
      <c r="B14" s="47" t="s">
        <v>43</v>
      </c>
      <c r="C14" s="101">
        <f>'E. Travel'!G17</f>
        <v>0</v>
      </c>
      <c r="D14" s="99"/>
      <c r="E14" s="100">
        <f t="shared" ref="E14:E20" si="0">IF($C$22&gt;0,C14/$C$22,0%)</f>
        <v>0</v>
      </c>
      <c r="F14" s="157">
        <f>IF($C$22&gt;0,E14+E15+E16+E17+E18+E19,0%)</f>
        <v>0</v>
      </c>
      <c r="G14" s="101">
        <f>'K. Match'!E9</f>
        <v>0</v>
      </c>
    </row>
    <row r="15" spans="1:7" ht="24" customHeight="1" thickBot="1" x14ac:dyDescent="0.25">
      <c r="A15" s="161"/>
      <c r="B15" s="47" t="s">
        <v>165</v>
      </c>
      <c r="C15" s="101">
        <f>'F. Equip-OSDS'!F19-'F. Equip-OSDS'!F9</f>
        <v>0</v>
      </c>
      <c r="D15" s="101">
        <f>+'F. Equip-OSDS'!F9</f>
        <v>0</v>
      </c>
      <c r="E15" s="100">
        <f t="shared" si="0"/>
        <v>0</v>
      </c>
      <c r="F15" s="158"/>
      <c r="G15" s="101">
        <f>'K. Match'!E10</f>
        <v>0</v>
      </c>
    </row>
    <row r="16" spans="1:7" ht="24" customHeight="1" thickBot="1" x14ac:dyDescent="0.25">
      <c r="A16" s="161"/>
      <c r="B16" s="47" t="s">
        <v>6</v>
      </c>
      <c r="C16" s="101">
        <f>'G. Consult-Contract'!F19</f>
        <v>0</v>
      </c>
      <c r="D16" s="93"/>
      <c r="E16" s="100">
        <f t="shared" si="0"/>
        <v>0</v>
      </c>
      <c r="F16" s="158"/>
      <c r="G16" s="101">
        <f>'K. Match'!E11</f>
        <v>0</v>
      </c>
    </row>
    <row r="17" spans="1:7" ht="24" customHeight="1" thickBot="1" x14ac:dyDescent="0.25">
      <c r="A17" s="161"/>
      <c r="B17" s="47" t="s">
        <v>68</v>
      </c>
      <c r="C17" s="101">
        <f>'H. Other Overhead'!I37</f>
        <v>0</v>
      </c>
      <c r="D17" s="93"/>
      <c r="E17" s="100">
        <f t="shared" si="0"/>
        <v>0</v>
      </c>
      <c r="F17" s="158"/>
      <c r="G17" s="101">
        <f>'K. Match'!E12</f>
        <v>0</v>
      </c>
    </row>
    <row r="18" spans="1:7" ht="24" customHeight="1" thickBot="1" x14ac:dyDescent="0.25">
      <c r="A18" s="161"/>
      <c r="B18" s="47" t="s">
        <v>131</v>
      </c>
      <c r="C18" s="102">
        <f>'I. Direct Personnel'!H25</f>
        <v>0</v>
      </c>
      <c r="D18" s="93"/>
      <c r="E18" s="100">
        <f t="shared" si="0"/>
        <v>0</v>
      </c>
      <c r="F18" s="158"/>
      <c r="G18" s="101">
        <f>'K. Match'!E13</f>
        <v>0</v>
      </c>
    </row>
    <row r="19" spans="1:7" ht="24" customHeight="1" thickBot="1" x14ac:dyDescent="0.25">
      <c r="A19" s="161"/>
      <c r="B19" s="47" t="s">
        <v>132</v>
      </c>
      <c r="C19" s="101">
        <f>'J. Direct Fringe'!F17</f>
        <v>0</v>
      </c>
      <c r="D19" s="93"/>
      <c r="E19" s="100">
        <f t="shared" si="0"/>
        <v>0</v>
      </c>
      <c r="F19" s="159"/>
      <c r="G19" s="101">
        <f>'K. Match'!E14</f>
        <v>0</v>
      </c>
    </row>
    <row r="20" spans="1:7" ht="32.25" customHeight="1" thickBot="1" x14ac:dyDescent="0.3">
      <c r="A20" s="160" t="s">
        <v>7</v>
      </c>
      <c r="B20" s="48" t="s">
        <v>92</v>
      </c>
      <c r="C20" s="103">
        <f>SUM(C14:C19)</f>
        <v>0</v>
      </c>
      <c r="D20" s="94"/>
      <c r="E20" s="106">
        <f t="shared" si="0"/>
        <v>0</v>
      </c>
      <c r="F20" s="95"/>
      <c r="G20" s="96"/>
    </row>
    <row r="21" spans="1:7" ht="32.25" customHeight="1" thickBot="1" x14ac:dyDescent="0.3">
      <c r="A21" s="161"/>
      <c r="B21" s="48" t="s">
        <v>88</v>
      </c>
      <c r="C21" s="99"/>
      <c r="D21" s="104">
        <f>SUM(D14:D20)</f>
        <v>0</v>
      </c>
      <c r="E21" s="105">
        <f>IF($C$22&gt;0,D21/$C$22,0%)</f>
        <v>0</v>
      </c>
      <c r="F21" s="107"/>
      <c r="G21" s="108"/>
    </row>
    <row r="22" spans="1:7" ht="32.25" customHeight="1" thickBot="1" x14ac:dyDescent="0.3">
      <c r="A22" s="161"/>
      <c r="B22" s="49" t="s">
        <v>91</v>
      </c>
      <c r="C22" s="166">
        <f>+C20+D21</f>
        <v>0</v>
      </c>
      <c r="D22" s="167"/>
      <c r="E22" s="123">
        <f>E21+E20</f>
        <v>0</v>
      </c>
      <c r="F22" s="97"/>
      <c r="G22" s="98"/>
    </row>
    <row r="23" spans="1:7" ht="32.25" customHeight="1" thickBot="1" x14ac:dyDescent="0.3">
      <c r="A23" s="161"/>
      <c r="B23" s="49" t="s">
        <v>93</v>
      </c>
      <c r="C23" s="91"/>
      <c r="D23" s="88"/>
      <c r="E23" s="88"/>
      <c r="F23" s="90"/>
      <c r="G23" s="92">
        <f>'K. Match'!E15</f>
        <v>0</v>
      </c>
    </row>
    <row r="24" spans="1:7" ht="24.75" customHeight="1" thickBot="1" x14ac:dyDescent="0.3">
      <c r="A24" s="161"/>
      <c r="B24" s="50" t="s">
        <v>84</v>
      </c>
      <c r="C24" s="91"/>
      <c r="D24" s="88"/>
      <c r="E24" s="89"/>
      <c r="F24" s="89"/>
      <c r="G24" s="109">
        <f>IF(G23&gt;0,G23/C22,0%)</f>
        <v>0</v>
      </c>
    </row>
    <row r="25" spans="1:7" ht="34.5" customHeight="1" thickBot="1" x14ac:dyDescent="0.3">
      <c r="A25" s="162"/>
      <c r="B25" s="49" t="s">
        <v>85</v>
      </c>
      <c r="C25" s="163">
        <f>+C22+G23</f>
        <v>0</v>
      </c>
      <c r="D25" s="164"/>
      <c r="E25" s="164"/>
      <c r="F25" s="164"/>
      <c r="G25" s="165"/>
    </row>
    <row r="26" spans="1:7" ht="18" x14ac:dyDescent="0.25">
      <c r="A26" s="4"/>
      <c r="B26" s="3"/>
      <c r="C26" s="3"/>
      <c r="D26" s="3"/>
    </row>
    <row r="27" spans="1:7" ht="18" x14ac:dyDescent="0.25">
      <c r="A27" s="4"/>
      <c r="B27" s="3"/>
      <c r="C27" s="3"/>
      <c r="D27" s="3"/>
    </row>
    <row r="28" spans="1:7" ht="31.5" x14ac:dyDescent="0.25">
      <c r="A28" s="4"/>
      <c r="B28" s="142"/>
      <c r="C28" s="143" t="s">
        <v>160</v>
      </c>
      <c r="D28" s="143" t="s">
        <v>159</v>
      </c>
      <c r="E28" s="143" t="s">
        <v>127</v>
      </c>
      <c r="F28" s="143" t="s">
        <v>128</v>
      </c>
    </row>
    <row r="29" spans="1:7" ht="18" x14ac:dyDescent="0.25">
      <c r="A29" s="4"/>
      <c r="B29" s="144" t="s">
        <v>122</v>
      </c>
      <c r="C29" s="145">
        <f>+'E. Travel'!G19+'F. Equip-OSDS'!F21+'G. Consult-Contract'!F21+'H. Other Overhead'!I39+'I. Direct Personnel'!H27+'J. Direct Fringe'!F19</f>
        <v>0</v>
      </c>
      <c r="D29" s="146">
        <f>IF($C$31&gt;0,C29/$C$31,0%)</f>
        <v>0</v>
      </c>
      <c r="E29" s="145">
        <f>'E. Travel'!G19+'F. Equip-OSDS'!F21+'G. Consult-Contract'!F21+'H. Other Overhead'!I39+'I. Direct Personnel'!H27+'J. Direct Fringe'!F19</f>
        <v>0</v>
      </c>
      <c r="F29" s="146">
        <f>IF($E$31&gt;0,E29/$E$31,0%)</f>
        <v>0</v>
      </c>
    </row>
    <row r="30" spans="1:7" ht="18" x14ac:dyDescent="0.25">
      <c r="A30" s="4"/>
      <c r="B30" s="147" t="s">
        <v>129</v>
      </c>
      <c r="C30" s="145">
        <f>+'E. Travel'!G20+'F. Equip-OSDS'!F22+'G. Consult-Contract'!F22+'H. Other Overhead'!I40+'I. Direct Personnel'!H28+'J. Direct Fringe'!F20</f>
        <v>0</v>
      </c>
      <c r="D30" s="148">
        <f>IF($C$31&gt;0,C30/$C$31,0%)</f>
        <v>0</v>
      </c>
      <c r="E30" s="145">
        <f>+'E. Travel'!G20+'F. Equip-OSDS'!F22+'G. Consult-Contract'!F22+'H. Other Overhead'!I40+'I. Direct Personnel'!H28+'J. Direct Fringe'!F20</f>
        <v>0</v>
      </c>
      <c r="F30" s="146">
        <f>IF($E$31&gt;0,E30/$E$31,0%)</f>
        <v>0</v>
      </c>
    </row>
    <row r="31" spans="1:7" ht="18" x14ac:dyDescent="0.25">
      <c r="A31" s="4"/>
      <c r="B31" s="147" t="s">
        <v>1</v>
      </c>
      <c r="C31" s="145">
        <f>SUM(C29:C30)</f>
        <v>0</v>
      </c>
      <c r="D31" s="149">
        <f>SUM(D29:D30)</f>
        <v>0</v>
      </c>
      <c r="E31" s="145">
        <f>SUM(E29:E30)</f>
        <v>0</v>
      </c>
      <c r="F31" s="150">
        <f>SUM(F29:F30)</f>
        <v>0</v>
      </c>
    </row>
    <row r="32" spans="1:7" ht="18" x14ac:dyDescent="0.25">
      <c r="A32" s="4"/>
      <c r="B32" s="3"/>
      <c r="C32" s="3"/>
      <c r="D32" s="3"/>
    </row>
    <row r="33" spans="1:7" ht="18" x14ac:dyDescent="0.25">
      <c r="A33" s="4"/>
      <c r="B33" s="3"/>
      <c r="C33" s="3"/>
      <c r="D33" s="3"/>
    </row>
    <row r="34" spans="1:7" ht="15.75" x14ac:dyDescent="0.25">
      <c r="A34" s="56" t="s">
        <v>41</v>
      </c>
      <c r="B34" s="57"/>
      <c r="C34" s="57"/>
      <c r="D34" s="57"/>
      <c r="E34" s="54"/>
      <c r="F34" s="54"/>
    </row>
    <row r="35" spans="1:7" ht="18" x14ac:dyDescent="0.25">
      <c r="A35" s="58"/>
      <c r="B35" s="57"/>
      <c r="C35" s="57"/>
      <c r="D35" s="57"/>
      <c r="E35" s="54"/>
      <c r="F35" s="54"/>
    </row>
    <row r="36" spans="1:7" ht="18" x14ac:dyDescent="0.25">
      <c r="A36" s="51"/>
      <c r="B36" s="53"/>
      <c r="C36" s="53"/>
      <c r="D36" s="53"/>
      <c r="E36" s="53"/>
      <c r="F36" s="53"/>
      <c r="G36" s="87"/>
    </row>
    <row r="37" spans="1:7" ht="15" x14ac:dyDescent="0.2">
      <c r="A37" s="59" t="s">
        <v>34</v>
      </c>
      <c r="C37" s="59" t="s">
        <v>35</v>
      </c>
      <c r="D37" s="59"/>
      <c r="F37" s="57"/>
      <c r="G37" s="46" t="s">
        <v>20</v>
      </c>
    </row>
    <row r="38" spans="1:7" ht="18" x14ac:dyDescent="0.25">
      <c r="A38" s="58"/>
      <c r="B38" s="57"/>
      <c r="C38" s="57"/>
      <c r="D38" s="57"/>
      <c r="E38" s="54"/>
      <c r="F38" s="54"/>
    </row>
    <row r="39" spans="1:7" ht="18" x14ac:dyDescent="0.25">
      <c r="A39" s="51"/>
      <c r="B39" s="53"/>
      <c r="C39" s="53"/>
      <c r="D39" s="53"/>
      <c r="E39" s="53"/>
      <c r="F39" s="53"/>
      <c r="G39" s="87"/>
    </row>
    <row r="40" spans="1:7" ht="15" x14ac:dyDescent="0.2">
      <c r="A40" s="59" t="s">
        <v>55</v>
      </c>
      <c r="B40" s="59"/>
      <c r="E40" s="60" t="s">
        <v>54</v>
      </c>
      <c r="F40" s="54"/>
    </row>
    <row r="41" spans="1:7" ht="18" x14ac:dyDescent="0.25">
      <c r="A41" s="58"/>
      <c r="B41" s="57"/>
      <c r="C41" s="57"/>
      <c r="D41" s="57"/>
      <c r="E41" s="54"/>
      <c r="F41" s="54"/>
    </row>
    <row r="42" spans="1:7" ht="15.75" x14ac:dyDescent="0.25">
      <c r="A42" s="56" t="s">
        <v>42</v>
      </c>
      <c r="B42" s="60"/>
      <c r="C42" s="60"/>
      <c r="D42" s="60"/>
      <c r="E42" s="61"/>
      <c r="F42" s="61"/>
    </row>
    <row r="43" spans="1:7" ht="15" x14ac:dyDescent="0.2">
      <c r="A43" s="44"/>
      <c r="B43" s="60"/>
      <c r="C43" s="60"/>
      <c r="D43" s="60"/>
      <c r="E43" s="61"/>
      <c r="F43" s="61"/>
    </row>
    <row r="44" spans="1:7" ht="15" x14ac:dyDescent="0.2">
      <c r="A44" s="62"/>
      <c r="B44" s="63"/>
      <c r="C44" s="63"/>
      <c r="D44" s="63"/>
      <c r="E44" s="63"/>
      <c r="F44" s="63"/>
      <c r="G44" s="87"/>
    </row>
    <row r="45" spans="1:7" ht="15" x14ac:dyDescent="0.2">
      <c r="A45" s="59" t="s">
        <v>34</v>
      </c>
      <c r="C45" s="59" t="s">
        <v>35</v>
      </c>
      <c r="D45" s="59"/>
      <c r="F45" s="46"/>
      <c r="G45" s="46" t="s">
        <v>20</v>
      </c>
    </row>
    <row r="46" spans="1:7" ht="15" x14ac:dyDescent="0.2">
      <c r="A46" s="61"/>
      <c r="B46" s="61"/>
      <c r="C46" s="61"/>
      <c r="D46" s="61"/>
      <c r="E46" s="61"/>
      <c r="F46" s="61"/>
    </row>
    <row r="47" spans="1:7" ht="15.75" x14ac:dyDescent="0.25">
      <c r="A47" s="56" t="s">
        <v>48</v>
      </c>
      <c r="B47" s="60"/>
      <c r="C47" s="60"/>
      <c r="D47" s="60"/>
      <c r="E47" s="61"/>
      <c r="F47" s="61"/>
    </row>
    <row r="48" spans="1:7" ht="15" x14ac:dyDescent="0.2">
      <c r="A48" s="44"/>
      <c r="B48" s="60"/>
      <c r="C48" s="60"/>
      <c r="D48" s="60"/>
      <c r="E48" s="61"/>
      <c r="F48" s="61"/>
    </row>
    <row r="49" spans="1:7" ht="15" x14ac:dyDescent="0.2">
      <c r="A49" s="62"/>
      <c r="B49" s="63"/>
      <c r="C49" s="63"/>
      <c r="D49" s="63"/>
      <c r="E49" s="63"/>
      <c r="F49" s="63"/>
      <c r="G49" s="87"/>
    </row>
    <row r="50" spans="1:7" ht="15" x14ac:dyDescent="0.2">
      <c r="A50" s="59" t="s">
        <v>34</v>
      </c>
      <c r="C50" s="59" t="s">
        <v>35</v>
      </c>
      <c r="D50" s="59"/>
      <c r="F50" s="46"/>
      <c r="G50" s="46" t="s">
        <v>20</v>
      </c>
    </row>
    <row r="51" spans="1:7" ht="15" x14ac:dyDescent="0.2">
      <c r="A51" s="61"/>
      <c r="B51" s="61"/>
      <c r="C51" s="61"/>
      <c r="D51" s="61"/>
      <c r="E51" s="61"/>
      <c r="F51" s="61"/>
    </row>
    <row r="52" spans="1:7" ht="15.75" x14ac:dyDescent="0.25">
      <c r="A52" s="56" t="s">
        <v>49</v>
      </c>
      <c r="B52" s="60"/>
      <c r="C52" s="60"/>
      <c r="D52" s="60"/>
      <c r="E52" s="61"/>
      <c r="F52" s="54"/>
    </row>
    <row r="53" spans="1:7" ht="15" x14ac:dyDescent="0.2">
      <c r="A53" s="44"/>
      <c r="B53" s="60"/>
      <c r="C53" s="60"/>
      <c r="D53" s="60"/>
      <c r="E53" s="61"/>
      <c r="F53" s="54"/>
    </row>
    <row r="54" spans="1:7" ht="15" x14ac:dyDescent="0.2">
      <c r="A54" s="62"/>
      <c r="B54" s="63"/>
      <c r="C54" s="63"/>
      <c r="D54" s="63"/>
      <c r="E54" s="63"/>
      <c r="F54" s="53"/>
      <c r="G54" s="87"/>
    </row>
    <row r="55" spans="1:7" ht="15" x14ac:dyDescent="0.2">
      <c r="A55" s="59" t="s">
        <v>34</v>
      </c>
      <c r="C55" s="59" t="s">
        <v>35</v>
      </c>
      <c r="D55" s="59"/>
      <c r="F55" s="54"/>
      <c r="G55" s="46" t="s">
        <v>20</v>
      </c>
    </row>
    <row r="56" spans="1:7" x14ac:dyDescent="0.2">
      <c r="A56" s="54"/>
      <c r="B56" s="54"/>
      <c r="C56" s="54"/>
      <c r="D56" s="54"/>
      <c r="E56" s="54"/>
      <c r="F56" s="54"/>
    </row>
  </sheetData>
  <sheetProtection formatColumns="0" formatRows="0"/>
  <mergeCells count="8">
    <mergeCell ref="A1:G1"/>
    <mergeCell ref="A2:G2"/>
    <mergeCell ref="F14:F19"/>
    <mergeCell ref="A20:A25"/>
    <mergeCell ref="C25:G25"/>
    <mergeCell ref="C22:D22"/>
    <mergeCell ref="E13:F13"/>
    <mergeCell ref="A14:A19"/>
  </mergeCells>
  <phoneticPr fontId="0" type="noConversion"/>
  <pageMargins left="0.75" right="0.75" top="1" bottom="1" header="0.5" footer="0.5"/>
  <pageSetup scale="49" orientation="portrait" r:id="rId1"/>
  <headerFooter alignWithMargins="0">
    <oddHeader>&amp;C&amp;"Arial,Bold"&amp;14workforceCONNECTIONS Budget Template</oddHeader>
    <oddFooter>&amp;L&amp;A&amp;C&amp;F&amp;R&amp;P of 12</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49"/>
  <sheetViews>
    <sheetView zoomScaleNormal="100" workbookViewId="0">
      <selection activeCell="I27" sqref="I27"/>
    </sheetView>
  </sheetViews>
  <sheetFormatPr defaultRowHeight="12.75" x14ac:dyDescent="0.2"/>
  <cols>
    <col min="1" max="1" width="3.85546875" bestFit="1" customWidth="1"/>
    <col min="2" max="2" width="36" customWidth="1"/>
    <col min="3" max="4" width="19.85546875" customWidth="1"/>
    <col min="5" max="5" width="15.5703125" bestFit="1" customWidth="1"/>
    <col min="6" max="6" width="13.85546875" customWidth="1"/>
    <col min="7" max="7" width="16.42578125" customWidth="1"/>
  </cols>
  <sheetData>
    <row r="1" spans="1:7" ht="18" x14ac:dyDescent="0.25">
      <c r="B1" s="1" t="s">
        <v>43</v>
      </c>
      <c r="C1" s="1"/>
      <c r="D1" s="1"/>
    </row>
    <row r="2" spans="1:7" s="7" customFormat="1" ht="15.75" thickBot="1" x14ac:dyDescent="0.25"/>
    <row r="3" spans="1:7" s="7" customFormat="1" ht="15.75" x14ac:dyDescent="0.25">
      <c r="B3" s="14"/>
      <c r="C3" s="30"/>
      <c r="D3" s="65" t="s">
        <v>125</v>
      </c>
      <c r="E3" s="172" t="s">
        <v>0</v>
      </c>
      <c r="F3" s="172"/>
      <c r="G3" s="15" t="s">
        <v>1</v>
      </c>
    </row>
    <row r="4" spans="1:7" s="7" customFormat="1" ht="15.75" customHeight="1" thickBot="1" x14ac:dyDescent="0.3">
      <c r="B4" s="16" t="s">
        <v>22</v>
      </c>
      <c r="C4" s="31" t="s">
        <v>3</v>
      </c>
      <c r="D4" s="128" t="s">
        <v>121</v>
      </c>
      <c r="E4" s="27" t="s">
        <v>4</v>
      </c>
      <c r="F4" s="27" t="s">
        <v>5</v>
      </c>
      <c r="G4" s="18" t="s">
        <v>21</v>
      </c>
    </row>
    <row r="5" spans="1:7" s="7" customFormat="1" ht="15.75" customHeight="1" x14ac:dyDescent="0.2">
      <c r="B5" s="71" t="s">
        <v>57</v>
      </c>
      <c r="C5" s="66" t="s">
        <v>60</v>
      </c>
      <c r="D5" s="133" t="s">
        <v>120</v>
      </c>
      <c r="E5" s="126">
        <v>0.54</v>
      </c>
      <c r="F5" s="69">
        <v>5000</v>
      </c>
      <c r="G5" s="70">
        <f>E5*F5</f>
        <v>2700</v>
      </c>
    </row>
    <row r="6" spans="1:7" s="7" customFormat="1" ht="15.75" customHeight="1" x14ac:dyDescent="0.2">
      <c r="B6" s="71" t="s">
        <v>58</v>
      </c>
      <c r="C6" s="66" t="s">
        <v>59</v>
      </c>
      <c r="D6" s="133" t="s">
        <v>121</v>
      </c>
      <c r="E6" s="126">
        <v>500</v>
      </c>
      <c r="F6" s="69">
        <v>3</v>
      </c>
      <c r="G6" s="70">
        <f>E6*F6</f>
        <v>1500</v>
      </c>
    </row>
    <row r="7" spans="1:7" s="7" customFormat="1" ht="15" x14ac:dyDescent="0.2">
      <c r="A7" s="7">
        <v>1</v>
      </c>
      <c r="B7" s="19"/>
      <c r="C7" s="43"/>
      <c r="D7" s="21" t="s">
        <v>53</v>
      </c>
      <c r="E7" s="125"/>
      <c r="F7" s="21"/>
      <c r="G7" s="80">
        <f>ROUND(E7*F7,0)</f>
        <v>0</v>
      </c>
    </row>
    <row r="8" spans="1:7" s="7" customFormat="1" ht="15" x14ac:dyDescent="0.2">
      <c r="A8" s="7">
        <v>2</v>
      </c>
      <c r="B8" s="19"/>
      <c r="C8" s="43"/>
      <c r="D8" s="21" t="s">
        <v>53</v>
      </c>
      <c r="E8" s="110"/>
      <c r="F8" s="23"/>
      <c r="G8" s="80">
        <f t="shared" ref="G8:G15" si="0">ROUND(E8*F8,0)</f>
        <v>0</v>
      </c>
    </row>
    <row r="9" spans="1:7" s="7" customFormat="1" ht="15" x14ac:dyDescent="0.2">
      <c r="A9" s="7">
        <v>3</v>
      </c>
      <c r="B9" s="19"/>
      <c r="C9" s="43"/>
      <c r="D9" s="21" t="s">
        <v>53</v>
      </c>
      <c r="E9" s="110"/>
      <c r="F9" s="23"/>
      <c r="G9" s="80">
        <f t="shared" si="0"/>
        <v>0</v>
      </c>
    </row>
    <row r="10" spans="1:7" s="7" customFormat="1" ht="15" x14ac:dyDescent="0.2">
      <c r="A10" s="7">
        <v>4</v>
      </c>
      <c r="B10" s="19"/>
      <c r="C10" s="43"/>
      <c r="D10" s="21" t="s">
        <v>53</v>
      </c>
      <c r="E10" s="110"/>
      <c r="F10" s="23"/>
      <c r="G10" s="80">
        <f t="shared" si="0"/>
        <v>0</v>
      </c>
    </row>
    <row r="11" spans="1:7" s="7" customFormat="1" ht="15" x14ac:dyDescent="0.2">
      <c r="A11" s="7">
        <v>5</v>
      </c>
      <c r="B11" s="19"/>
      <c r="C11" s="43"/>
      <c r="D11" s="21" t="s">
        <v>53</v>
      </c>
      <c r="E11" s="110"/>
      <c r="F11" s="23"/>
      <c r="G11" s="80">
        <f t="shared" si="0"/>
        <v>0</v>
      </c>
    </row>
    <row r="12" spans="1:7" s="7" customFormat="1" ht="15" x14ac:dyDescent="0.2">
      <c r="A12" s="7">
        <v>6</v>
      </c>
      <c r="B12" s="19"/>
      <c r="C12" s="43"/>
      <c r="D12" s="21" t="s">
        <v>53</v>
      </c>
      <c r="E12" s="110"/>
      <c r="F12" s="23"/>
      <c r="G12" s="80">
        <f t="shared" si="0"/>
        <v>0</v>
      </c>
    </row>
    <row r="13" spans="1:7" s="7" customFormat="1" ht="15" x14ac:dyDescent="0.2">
      <c r="A13" s="7">
        <v>7</v>
      </c>
      <c r="B13" s="19"/>
      <c r="C13" s="43"/>
      <c r="D13" s="21" t="s">
        <v>53</v>
      </c>
      <c r="E13" s="110"/>
      <c r="F13" s="23"/>
      <c r="G13" s="80">
        <f t="shared" si="0"/>
        <v>0</v>
      </c>
    </row>
    <row r="14" spans="1:7" s="7" customFormat="1" ht="15" x14ac:dyDescent="0.2">
      <c r="A14" s="7">
        <v>8</v>
      </c>
      <c r="B14" s="19"/>
      <c r="C14" s="43"/>
      <c r="D14" s="21" t="s">
        <v>53</v>
      </c>
      <c r="E14" s="110"/>
      <c r="F14" s="23"/>
      <c r="G14" s="80">
        <f t="shared" si="0"/>
        <v>0</v>
      </c>
    </row>
    <row r="15" spans="1:7" s="7" customFormat="1" ht="15" x14ac:dyDescent="0.2">
      <c r="A15" s="7">
        <v>9</v>
      </c>
      <c r="B15" s="19"/>
      <c r="C15" s="43"/>
      <c r="D15" s="21" t="s">
        <v>53</v>
      </c>
      <c r="E15" s="110"/>
      <c r="F15" s="23"/>
      <c r="G15" s="80">
        <f t="shared" si="0"/>
        <v>0</v>
      </c>
    </row>
    <row r="16" spans="1:7" s="7" customFormat="1" ht="15" x14ac:dyDescent="0.2">
      <c r="A16" s="7">
        <v>10</v>
      </c>
      <c r="B16" s="19"/>
      <c r="C16" s="43"/>
      <c r="D16" s="21" t="s">
        <v>53</v>
      </c>
      <c r="E16" s="110"/>
      <c r="F16" s="23"/>
      <c r="G16" s="80">
        <f t="shared" ref="G16" si="1">ROUND(E16*F16,0)</f>
        <v>0</v>
      </c>
    </row>
    <row r="17" spans="1:7" s="7" customFormat="1" ht="16.5" customHeight="1" x14ac:dyDescent="0.25">
      <c r="F17" s="13" t="s">
        <v>1</v>
      </c>
      <c r="G17" s="42">
        <f>SUM(G7:G16)</f>
        <v>0</v>
      </c>
    </row>
    <row r="18" spans="1:7" s="7" customFormat="1" ht="15" x14ac:dyDescent="0.2">
      <c r="G18" s="32"/>
    </row>
    <row r="19" spans="1:7" s="7" customFormat="1" ht="15.75" x14ac:dyDescent="0.25">
      <c r="F19" s="13" t="s">
        <v>122</v>
      </c>
      <c r="G19" s="131">
        <f>SUMIF(D7:D16,"Program",G7:G16)</f>
        <v>0</v>
      </c>
    </row>
    <row r="20" spans="1:7" s="7" customFormat="1" ht="15.75" x14ac:dyDescent="0.25">
      <c r="F20" s="13" t="s">
        <v>123</v>
      </c>
      <c r="G20" s="131">
        <f>SUMIF(D7:D16,"Admin",G7:G16)</f>
        <v>0</v>
      </c>
    </row>
    <row r="21" spans="1:7" s="7" customFormat="1" ht="15" x14ac:dyDescent="0.2">
      <c r="F21" s="79" t="s">
        <v>124</v>
      </c>
      <c r="G21" s="132">
        <f>G17-G19-G20</f>
        <v>0</v>
      </c>
    </row>
    <row r="22" spans="1:7" s="7" customFormat="1" ht="15" x14ac:dyDescent="0.2">
      <c r="G22" s="32"/>
    </row>
    <row r="23" spans="1:7" s="7" customFormat="1" ht="15.75" x14ac:dyDescent="0.25">
      <c r="B23" s="24" t="s">
        <v>74</v>
      </c>
      <c r="G23" s="32"/>
    </row>
    <row r="24" spans="1:7" s="7" customFormat="1" ht="15" x14ac:dyDescent="0.2">
      <c r="A24" s="7">
        <v>1</v>
      </c>
      <c r="B24" s="170"/>
      <c r="C24" s="170"/>
      <c r="D24" s="170"/>
      <c r="E24" s="170"/>
      <c r="F24" s="170"/>
      <c r="G24" s="170"/>
    </row>
    <row r="25" spans="1:7" s="7" customFormat="1" ht="15" x14ac:dyDescent="0.2">
      <c r="A25" s="7">
        <v>2</v>
      </c>
      <c r="B25" s="170"/>
      <c r="C25" s="170"/>
      <c r="D25" s="170"/>
      <c r="E25" s="170"/>
      <c r="F25" s="170"/>
      <c r="G25" s="170"/>
    </row>
    <row r="26" spans="1:7" s="7" customFormat="1" ht="15" x14ac:dyDescent="0.2">
      <c r="A26" s="7">
        <v>3</v>
      </c>
      <c r="B26" s="170"/>
      <c r="C26" s="170"/>
      <c r="D26" s="170"/>
      <c r="E26" s="170"/>
      <c r="F26" s="170"/>
      <c r="G26" s="170"/>
    </row>
    <row r="27" spans="1:7" s="7" customFormat="1" ht="15" x14ac:dyDescent="0.2">
      <c r="A27" s="7">
        <v>4</v>
      </c>
      <c r="B27" s="170"/>
      <c r="C27" s="170"/>
      <c r="D27" s="170"/>
      <c r="E27" s="170"/>
      <c r="F27" s="170"/>
      <c r="G27" s="170"/>
    </row>
    <row r="28" spans="1:7" s="7" customFormat="1" ht="15" x14ac:dyDescent="0.2">
      <c r="A28" s="7">
        <v>5</v>
      </c>
      <c r="B28" s="170"/>
      <c r="C28" s="170"/>
      <c r="D28" s="170"/>
      <c r="E28" s="170"/>
      <c r="F28" s="170"/>
      <c r="G28" s="170"/>
    </row>
    <row r="29" spans="1:7" s="7" customFormat="1" ht="15" x14ac:dyDescent="0.2">
      <c r="A29" s="7">
        <v>6</v>
      </c>
      <c r="B29" s="171"/>
      <c r="C29" s="171"/>
      <c r="D29" s="171"/>
      <c r="E29" s="171"/>
      <c r="F29" s="171"/>
      <c r="G29" s="171"/>
    </row>
    <row r="30" spans="1:7" s="7" customFormat="1" ht="15" x14ac:dyDescent="0.2">
      <c r="A30" s="7">
        <v>7</v>
      </c>
      <c r="B30" s="171"/>
      <c r="C30" s="171"/>
      <c r="D30" s="171"/>
      <c r="E30" s="171"/>
      <c r="F30" s="171"/>
      <c r="G30" s="171"/>
    </row>
    <row r="31" spans="1:7" s="7" customFormat="1" ht="15" x14ac:dyDescent="0.2">
      <c r="A31" s="7">
        <v>8</v>
      </c>
      <c r="B31" s="171"/>
      <c r="C31" s="171"/>
      <c r="D31" s="171"/>
      <c r="E31" s="171"/>
      <c r="F31" s="171"/>
      <c r="G31" s="171"/>
    </row>
    <row r="32" spans="1:7" s="7" customFormat="1" ht="15" x14ac:dyDescent="0.2">
      <c r="A32" s="7">
        <v>9</v>
      </c>
      <c r="B32" s="171"/>
      <c r="C32" s="171"/>
      <c r="D32" s="171"/>
      <c r="E32" s="171"/>
      <c r="F32" s="171"/>
      <c r="G32" s="171"/>
    </row>
    <row r="33" spans="1:7" s="7" customFormat="1" ht="15" x14ac:dyDescent="0.2">
      <c r="A33" s="7">
        <v>10</v>
      </c>
      <c r="B33" s="171"/>
      <c r="C33" s="171"/>
      <c r="D33" s="171"/>
      <c r="E33" s="171"/>
      <c r="F33" s="171"/>
      <c r="G33" s="171"/>
    </row>
    <row r="34" spans="1:7" s="7" customFormat="1" ht="15" x14ac:dyDescent="0.2">
      <c r="B34" s="171"/>
      <c r="C34" s="171"/>
      <c r="D34" s="171"/>
      <c r="E34" s="171"/>
      <c r="F34" s="171"/>
      <c r="G34" s="171"/>
    </row>
    <row r="35" spans="1:7" s="7" customFormat="1" ht="15" x14ac:dyDescent="0.2">
      <c r="B35" s="171"/>
      <c r="C35" s="171"/>
      <c r="D35" s="171"/>
      <c r="E35" s="171"/>
      <c r="F35" s="171"/>
      <c r="G35" s="171"/>
    </row>
    <row r="36" spans="1:7" x14ac:dyDescent="0.2">
      <c r="B36" s="169"/>
      <c r="C36" s="169"/>
      <c r="D36" s="169"/>
      <c r="E36" s="169"/>
      <c r="F36" s="169"/>
      <c r="G36" s="169"/>
    </row>
    <row r="37" spans="1:7" x14ac:dyDescent="0.2">
      <c r="B37" s="169"/>
      <c r="C37" s="169"/>
      <c r="D37" s="169"/>
      <c r="E37" s="169"/>
      <c r="F37" s="169"/>
      <c r="G37" s="169"/>
    </row>
    <row r="38" spans="1:7" x14ac:dyDescent="0.2">
      <c r="B38" s="169"/>
      <c r="C38" s="169"/>
      <c r="D38" s="169"/>
      <c r="E38" s="169"/>
      <c r="F38" s="169"/>
      <c r="G38" s="169"/>
    </row>
    <row r="39" spans="1:7" x14ac:dyDescent="0.2">
      <c r="B39" s="169"/>
      <c r="C39" s="169"/>
      <c r="D39" s="169"/>
      <c r="E39" s="169"/>
      <c r="F39" s="169"/>
      <c r="G39" s="169"/>
    </row>
    <row r="40" spans="1:7" x14ac:dyDescent="0.2">
      <c r="B40" s="169"/>
      <c r="C40" s="169"/>
      <c r="D40" s="169"/>
      <c r="E40" s="169"/>
      <c r="F40" s="169"/>
      <c r="G40" s="169"/>
    </row>
    <row r="41" spans="1:7" x14ac:dyDescent="0.2">
      <c r="B41" s="169"/>
      <c r="C41" s="169"/>
      <c r="D41" s="169"/>
      <c r="E41" s="169"/>
      <c r="F41" s="169"/>
      <c r="G41" s="169"/>
    </row>
    <row r="42" spans="1:7" x14ac:dyDescent="0.2">
      <c r="B42" s="169"/>
      <c r="C42" s="169"/>
      <c r="D42" s="169"/>
      <c r="E42" s="169"/>
      <c r="F42" s="169"/>
      <c r="G42" s="169"/>
    </row>
    <row r="43" spans="1:7" x14ac:dyDescent="0.2">
      <c r="B43" s="169"/>
      <c r="C43" s="169"/>
      <c r="D43" s="169"/>
      <c r="E43" s="169"/>
      <c r="F43" s="169"/>
      <c r="G43" s="169"/>
    </row>
    <row r="44" spans="1:7" x14ac:dyDescent="0.2">
      <c r="B44" s="169"/>
      <c r="C44" s="169"/>
      <c r="D44" s="169"/>
      <c r="E44" s="169"/>
      <c r="F44" s="169"/>
      <c r="G44" s="169"/>
    </row>
    <row r="45" spans="1:7" x14ac:dyDescent="0.2">
      <c r="B45" s="169"/>
      <c r="C45" s="169"/>
      <c r="D45" s="169"/>
      <c r="E45" s="169"/>
      <c r="F45" s="169"/>
      <c r="G45" s="169"/>
    </row>
    <row r="46" spans="1:7" x14ac:dyDescent="0.2">
      <c r="B46" s="169"/>
      <c r="C46" s="169"/>
      <c r="D46" s="169"/>
      <c r="E46" s="169"/>
      <c r="F46" s="169"/>
      <c r="G46" s="169"/>
    </row>
    <row r="47" spans="1:7" hidden="1" x14ac:dyDescent="0.2">
      <c r="B47" t="s">
        <v>130</v>
      </c>
    </row>
    <row r="48" spans="1:7" hidden="1" x14ac:dyDescent="0.2">
      <c r="B48" t="s">
        <v>120</v>
      </c>
    </row>
    <row r="49" spans="2:2" hidden="1" x14ac:dyDescent="0.2">
      <c r="B49" t="s">
        <v>121</v>
      </c>
    </row>
  </sheetData>
  <sheetProtection algorithmName="SHA-512" hashValue="U9BBymIVgOAoJgJK04+uArSg3MgKcHyRu9ZMwcWRMkHomAGx7bJMApt9Rf1fgR1UtB5xVZvQ+deCYFryOgAyqw==" saltValue="7IlvgJUR4IQvizQZv5KW7Q==" spinCount="100000" sheet="1" objects="1" scenarios="1" formatCells="0" formatColumns="0" formatRows="0" insertRows="0" deleteRows="0" sort="0"/>
  <mergeCells count="24">
    <mergeCell ref="E3:F3"/>
    <mergeCell ref="B24:G24"/>
    <mergeCell ref="B25:G25"/>
    <mergeCell ref="B26:G26"/>
    <mergeCell ref="B27:G27"/>
    <mergeCell ref="B28:G28"/>
    <mergeCell ref="B34:G34"/>
    <mergeCell ref="B35:G35"/>
    <mergeCell ref="B36:G36"/>
    <mergeCell ref="B43:G43"/>
    <mergeCell ref="B32:G32"/>
    <mergeCell ref="B31:G31"/>
    <mergeCell ref="B30:G30"/>
    <mergeCell ref="B29:G29"/>
    <mergeCell ref="B33:G33"/>
    <mergeCell ref="B45:G45"/>
    <mergeCell ref="B46:G46"/>
    <mergeCell ref="B37:G37"/>
    <mergeCell ref="B38:G38"/>
    <mergeCell ref="B39:G39"/>
    <mergeCell ref="B40:G40"/>
    <mergeCell ref="B41:G41"/>
    <mergeCell ref="B42:G42"/>
    <mergeCell ref="B44:G44"/>
  </mergeCells>
  <phoneticPr fontId="0" type="noConversion"/>
  <dataValidations count="2">
    <dataValidation type="list" allowBlank="1" showInputMessage="1" showErrorMessage="1" sqref="D5:D6" xr:uid="{00000000-0002-0000-0200-000000000000}">
      <formula1>$B$56:$B$58</formula1>
    </dataValidation>
    <dataValidation type="list" allowBlank="1" showInputMessage="1" showErrorMessage="1" sqref="D7:D16" xr:uid="{00000000-0002-0000-0200-000001000000}">
      <formula1>$B$47:$B$49</formula1>
    </dataValidation>
  </dataValidations>
  <pageMargins left="0.75" right="0.75" top="1" bottom="1" header="0.5" footer="0.5"/>
  <pageSetup scale="72" orientation="portrait" r:id="rId1"/>
  <headerFooter alignWithMargins="0">
    <oddFooter>&amp;C&amp;F&amp;R&amp;A</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3"/>
  <sheetViews>
    <sheetView tabSelected="1" zoomScaleNormal="100" workbookViewId="0">
      <selection activeCell="M8" sqref="M8"/>
    </sheetView>
  </sheetViews>
  <sheetFormatPr defaultRowHeight="12.75" x14ac:dyDescent="0.2"/>
  <cols>
    <col min="1" max="1" width="3.85546875" bestFit="1" customWidth="1"/>
    <col min="2" max="2" width="43.5703125" customWidth="1"/>
    <col min="3" max="3" width="35.7109375" customWidth="1"/>
    <col min="4" max="4" width="16.5703125" customWidth="1"/>
    <col min="5" max="5" width="14.28515625" customWidth="1"/>
    <col min="6" max="6" width="26.42578125" customWidth="1"/>
  </cols>
  <sheetData>
    <row r="1" spans="1:6" ht="18" x14ac:dyDescent="0.25">
      <c r="B1" s="1" t="s">
        <v>165</v>
      </c>
      <c r="C1" s="1"/>
    </row>
    <row r="2" spans="1:6" ht="18" x14ac:dyDescent="0.25">
      <c r="B2" s="1"/>
      <c r="C2" s="1"/>
    </row>
    <row r="3" spans="1:6" ht="15.75" x14ac:dyDescent="0.25">
      <c r="B3" s="24" t="s">
        <v>18</v>
      </c>
      <c r="C3" s="24"/>
    </row>
    <row r="4" spans="1:6" s="7" customFormat="1" ht="15.75" customHeight="1" thickBot="1" x14ac:dyDescent="0.25"/>
    <row r="5" spans="1:6" s="7" customFormat="1" ht="15.75" customHeight="1" x14ac:dyDescent="0.25">
      <c r="B5" s="14"/>
      <c r="C5" s="65" t="s">
        <v>125</v>
      </c>
      <c r="D5" s="172" t="s">
        <v>0</v>
      </c>
      <c r="E5" s="172"/>
      <c r="F5" s="15" t="s">
        <v>1</v>
      </c>
    </row>
    <row r="6" spans="1:6" s="7" customFormat="1" ht="15.75" customHeight="1" thickBot="1" x14ac:dyDescent="0.3">
      <c r="B6" s="16" t="s">
        <v>19</v>
      </c>
      <c r="C6" s="128" t="s">
        <v>121</v>
      </c>
      <c r="D6" s="27" t="s">
        <v>4</v>
      </c>
      <c r="E6" s="27" t="s">
        <v>5</v>
      </c>
      <c r="F6" s="18" t="s">
        <v>21</v>
      </c>
    </row>
    <row r="7" spans="1:6" s="7" customFormat="1" ht="15.75" customHeight="1" x14ac:dyDescent="0.2">
      <c r="B7" s="71" t="s">
        <v>133</v>
      </c>
      <c r="C7" s="69" t="s">
        <v>121</v>
      </c>
      <c r="D7" s="72">
        <v>750</v>
      </c>
      <c r="E7" s="69">
        <v>2</v>
      </c>
      <c r="F7" s="70">
        <f>D7*E7</f>
        <v>1500</v>
      </c>
    </row>
    <row r="8" spans="1:6" s="7" customFormat="1" ht="15.75" customHeight="1" x14ac:dyDescent="0.2">
      <c r="B8" s="71" t="s">
        <v>61</v>
      </c>
      <c r="C8" s="69" t="s">
        <v>120</v>
      </c>
      <c r="D8" s="72">
        <v>500</v>
      </c>
      <c r="E8" s="69">
        <v>1</v>
      </c>
      <c r="F8" s="70">
        <f>D8*E8</f>
        <v>500</v>
      </c>
    </row>
    <row r="9" spans="1:6" s="7" customFormat="1" ht="15.75" customHeight="1" x14ac:dyDescent="0.2">
      <c r="A9" s="7">
        <v>1</v>
      </c>
      <c r="B9" s="151" t="s">
        <v>166</v>
      </c>
      <c r="C9" s="152" t="s">
        <v>121</v>
      </c>
      <c r="D9" s="153"/>
      <c r="E9" s="152"/>
      <c r="F9" s="130"/>
    </row>
    <row r="10" spans="1:6" s="7" customFormat="1" ht="15.75" customHeight="1" x14ac:dyDescent="0.2">
      <c r="A10" s="7">
        <v>2</v>
      </c>
      <c r="B10" s="19"/>
      <c r="C10" s="21" t="s">
        <v>53</v>
      </c>
      <c r="D10" s="127"/>
      <c r="E10" s="23"/>
      <c r="F10" s="130" t="str">
        <f t="shared" ref="F10:F18" si="0">IF(D10&lt;500,"If item here, list on tab H.",(ROUND(D10*E10,0)))</f>
        <v>If item here, list on tab H.</v>
      </c>
    </row>
    <row r="11" spans="1:6" s="7" customFormat="1" ht="15.75" customHeight="1" x14ac:dyDescent="0.2">
      <c r="A11" s="7">
        <v>3</v>
      </c>
      <c r="B11" s="19"/>
      <c r="C11" s="21" t="s">
        <v>53</v>
      </c>
      <c r="D11" s="127"/>
      <c r="E11" s="23"/>
      <c r="F11" s="130" t="str">
        <f t="shared" si="0"/>
        <v>If item here, list on tab H.</v>
      </c>
    </row>
    <row r="12" spans="1:6" s="7" customFormat="1" ht="15.75" customHeight="1" x14ac:dyDescent="0.2">
      <c r="A12" s="7">
        <v>4</v>
      </c>
      <c r="B12" s="19"/>
      <c r="C12" s="21" t="s">
        <v>53</v>
      </c>
      <c r="D12" s="127"/>
      <c r="E12" s="23"/>
      <c r="F12" s="130" t="str">
        <f t="shared" si="0"/>
        <v>If item here, list on tab H.</v>
      </c>
    </row>
    <row r="13" spans="1:6" s="7" customFormat="1" ht="15.75" customHeight="1" x14ac:dyDescent="0.2">
      <c r="A13" s="7">
        <v>5</v>
      </c>
      <c r="B13" s="19"/>
      <c r="C13" s="21" t="s">
        <v>53</v>
      </c>
      <c r="D13" s="127"/>
      <c r="E13" s="23"/>
      <c r="F13" s="130" t="str">
        <f t="shared" si="0"/>
        <v>If item here, list on tab H.</v>
      </c>
    </row>
    <row r="14" spans="1:6" s="7" customFormat="1" ht="15.75" customHeight="1" x14ac:dyDescent="0.2">
      <c r="A14" s="7">
        <v>6</v>
      </c>
      <c r="B14" s="19"/>
      <c r="C14" s="21" t="s">
        <v>53</v>
      </c>
      <c r="D14" s="127"/>
      <c r="E14" s="23"/>
      <c r="F14" s="130" t="str">
        <f t="shared" si="0"/>
        <v>If item here, list on tab H.</v>
      </c>
    </row>
    <row r="15" spans="1:6" s="7" customFormat="1" ht="15.75" customHeight="1" x14ac:dyDescent="0.2">
      <c r="A15" s="7">
        <v>7</v>
      </c>
      <c r="B15" s="19"/>
      <c r="C15" s="21" t="s">
        <v>53</v>
      </c>
      <c r="D15" s="127"/>
      <c r="E15" s="23"/>
      <c r="F15" s="130" t="str">
        <f t="shared" si="0"/>
        <v>If item here, list on tab H.</v>
      </c>
    </row>
    <row r="16" spans="1:6" s="7" customFormat="1" ht="15.75" customHeight="1" x14ac:dyDescent="0.2">
      <c r="A16" s="7">
        <v>8</v>
      </c>
      <c r="B16" s="19"/>
      <c r="C16" s="21" t="s">
        <v>53</v>
      </c>
      <c r="D16" s="127"/>
      <c r="E16" s="23"/>
      <c r="F16" s="130" t="str">
        <f t="shared" si="0"/>
        <v>If item here, list on tab H.</v>
      </c>
    </row>
    <row r="17" spans="1:6" s="7" customFormat="1" ht="15.75" customHeight="1" x14ac:dyDescent="0.2">
      <c r="A17" s="7">
        <v>9</v>
      </c>
      <c r="B17" s="19"/>
      <c r="C17" s="21" t="s">
        <v>53</v>
      </c>
      <c r="D17" s="127"/>
      <c r="E17" s="23"/>
      <c r="F17" s="130" t="str">
        <f t="shared" si="0"/>
        <v>If item here, list on tab H.</v>
      </c>
    </row>
    <row r="18" spans="1:6" s="7" customFormat="1" ht="15.75" customHeight="1" x14ac:dyDescent="0.2">
      <c r="A18" s="7">
        <v>10</v>
      </c>
      <c r="B18" s="19"/>
      <c r="C18" s="21" t="s">
        <v>53</v>
      </c>
      <c r="D18" s="127"/>
      <c r="E18" s="23"/>
      <c r="F18" s="130" t="str">
        <f t="shared" si="0"/>
        <v>If item here, list on tab H.</v>
      </c>
    </row>
    <row r="19" spans="1:6" s="7" customFormat="1" ht="15.75" customHeight="1" x14ac:dyDescent="0.25">
      <c r="E19" s="13" t="s">
        <v>1</v>
      </c>
      <c r="F19" s="42">
        <f>SUM(F9:F18)</f>
        <v>0</v>
      </c>
    </row>
    <row r="20" spans="1:6" s="7" customFormat="1" ht="15.75" customHeight="1" x14ac:dyDescent="0.2">
      <c r="F20" s="32"/>
    </row>
    <row r="21" spans="1:6" s="7" customFormat="1" ht="15.75" customHeight="1" x14ac:dyDescent="0.25">
      <c r="E21" s="13" t="s">
        <v>122</v>
      </c>
      <c r="F21" s="131">
        <f>SUMIF(C9:C18,"Program",F9:F18)</f>
        <v>0</v>
      </c>
    </row>
    <row r="22" spans="1:6" s="7" customFormat="1" ht="15.75" customHeight="1" x14ac:dyDescent="0.25">
      <c r="E22" s="13" t="s">
        <v>123</v>
      </c>
      <c r="F22" s="131">
        <f>SUMIF(C9:C18,"Admin",F9:F18)</f>
        <v>0</v>
      </c>
    </row>
    <row r="23" spans="1:6" s="7" customFormat="1" ht="15.75" customHeight="1" x14ac:dyDescent="0.2">
      <c r="E23" s="79" t="s">
        <v>124</v>
      </c>
      <c r="F23" s="132">
        <f>F19-F21-F22</f>
        <v>0</v>
      </c>
    </row>
    <row r="24" spans="1:6" s="7" customFormat="1" ht="15.75" customHeight="1" x14ac:dyDescent="0.2">
      <c r="F24" s="32"/>
    </row>
    <row r="25" spans="1:6" s="7" customFormat="1" ht="15.75" customHeight="1" x14ac:dyDescent="0.25">
      <c r="B25" s="24" t="s">
        <v>74</v>
      </c>
      <c r="C25" s="24"/>
    </row>
    <row r="26" spans="1:6" s="7" customFormat="1" ht="15.75" customHeight="1" x14ac:dyDescent="0.2">
      <c r="A26" s="7">
        <v>1</v>
      </c>
      <c r="B26" s="170"/>
      <c r="C26" s="170"/>
      <c r="D26" s="170"/>
      <c r="E26" s="170"/>
      <c r="F26" s="170"/>
    </row>
    <row r="27" spans="1:6" s="7" customFormat="1" ht="15.75" customHeight="1" x14ac:dyDescent="0.2">
      <c r="A27" s="7">
        <v>2</v>
      </c>
      <c r="B27" s="170"/>
      <c r="C27" s="170"/>
      <c r="D27" s="170"/>
      <c r="E27" s="170"/>
      <c r="F27" s="170"/>
    </row>
    <row r="28" spans="1:6" s="7" customFormat="1" ht="15.75" customHeight="1" x14ac:dyDescent="0.2">
      <c r="A28" s="7">
        <v>3</v>
      </c>
      <c r="B28" s="170"/>
      <c r="C28" s="170"/>
      <c r="D28" s="170"/>
      <c r="E28" s="170"/>
      <c r="F28" s="170"/>
    </row>
    <row r="29" spans="1:6" s="7" customFormat="1" ht="15.75" customHeight="1" x14ac:dyDescent="0.2">
      <c r="A29" s="7">
        <v>4</v>
      </c>
      <c r="B29" s="170"/>
      <c r="C29" s="170"/>
      <c r="D29" s="170"/>
      <c r="E29" s="170"/>
      <c r="F29" s="170"/>
    </row>
    <row r="30" spans="1:6" s="7" customFormat="1" ht="15.75" customHeight="1" x14ac:dyDescent="0.2">
      <c r="A30" s="7">
        <v>5</v>
      </c>
      <c r="B30" s="170"/>
      <c r="C30" s="170"/>
      <c r="D30" s="170"/>
      <c r="E30" s="170"/>
      <c r="F30" s="170"/>
    </row>
    <row r="31" spans="1:6" s="7" customFormat="1" ht="15.75" customHeight="1" x14ac:dyDescent="0.2">
      <c r="A31" s="7">
        <v>6</v>
      </c>
      <c r="B31" s="170"/>
      <c r="C31" s="170"/>
      <c r="D31" s="170"/>
      <c r="E31" s="170"/>
      <c r="F31" s="170"/>
    </row>
    <row r="32" spans="1:6" s="7" customFormat="1" ht="15.75" customHeight="1" x14ac:dyDescent="0.2">
      <c r="A32" s="7">
        <v>7</v>
      </c>
      <c r="B32" s="170"/>
      <c r="C32" s="170"/>
      <c r="D32" s="170"/>
      <c r="E32" s="170"/>
      <c r="F32" s="170"/>
    </row>
    <row r="33" spans="1:6" s="7" customFormat="1" ht="15.75" customHeight="1" x14ac:dyDescent="0.2">
      <c r="A33" s="7">
        <v>8</v>
      </c>
      <c r="B33" s="170"/>
      <c r="C33" s="170"/>
      <c r="D33" s="170"/>
      <c r="E33" s="170"/>
      <c r="F33" s="170"/>
    </row>
    <row r="34" spans="1:6" s="7" customFormat="1" ht="15.75" customHeight="1" x14ac:dyDescent="0.2">
      <c r="A34" s="7">
        <v>9</v>
      </c>
      <c r="B34" s="170"/>
      <c r="C34" s="170"/>
      <c r="D34" s="170"/>
      <c r="E34" s="170"/>
      <c r="F34" s="170"/>
    </row>
    <row r="35" spans="1:6" s="7" customFormat="1" ht="15.75" customHeight="1" x14ac:dyDescent="0.2">
      <c r="A35" s="7">
        <v>10</v>
      </c>
      <c r="B35" s="170"/>
      <c r="C35" s="170"/>
      <c r="D35" s="170"/>
      <c r="E35" s="170"/>
      <c r="F35" s="170"/>
    </row>
    <row r="36" spans="1:6" s="7" customFormat="1" ht="15.75" customHeight="1" x14ac:dyDescent="0.2">
      <c r="B36" s="170"/>
      <c r="C36" s="170"/>
      <c r="D36" s="170"/>
      <c r="E36" s="170"/>
      <c r="F36" s="170"/>
    </row>
    <row r="37" spans="1:6" s="7" customFormat="1" ht="15.75" customHeight="1" x14ac:dyDescent="0.2">
      <c r="B37" s="170"/>
      <c r="C37" s="170"/>
      <c r="D37" s="170"/>
      <c r="E37" s="170"/>
      <c r="F37" s="170"/>
    </row>
    <row r="38" spans="1:6" s="7" customFormat="1" ht="15.75" customHeight="1" x14ac:dyDescent="0.2">
      <c r="B38" s="170"/>
      <c r="C38" s="170"/>
      <c r="D38" s="170"/>
      <c r="E38" s="170"/>
      <c r="F38" s="170"/>
    </row>
    <row r="39" spans="1:6" s="7" customFormat="1" ht="15.75" customHeight="1" x14ac:dyDescent="0.2">
      <c r="B39" s="170"/>
      <c r="C39" s="170"/>
      <c r="D39" s="170"/>
      <c r="E39" s="170"/>
      <c r="F39" s="170"/>
    </row>
    <row r="40" spans="1:6" s="7" customFormat="1" ht="15.75" customHeight="1" x14ac:dyDescent="0.2">
      <c r="B40" s="170"/>
      <c r="C40" s="170"/>
      <c r="D40" s="170"/>
      <c r="E40" s="170"/>
      <c r="F40" s="170"/>
    </row>
    <row r="41" spans="1:6" x14ac:dyDescent="0.2">
      <c r="B41" s="173"/>
      <c r="C41" s="173"/>
      <c r="D41" s="173"/>
      <c r="E41" s="173"/>
      <c r="F41" s="173"/>
    </row>
    <row r="42" spans="1:6" x14ac:dyDescent="0.2">
      <c r="B42" s="173"/>
      <c r="C42" s="173"/>
      <c r="D42" s="173"/>
      <c r="E42" s="173"/>
      <c r="F42" s="173"/>
    </row>
    <row r="43" spans="1:6" x14ac:dyDescent="0.2">
      <c r="B43" s="173"/>
      <c r="C43" s="173"/>
      <c r="D43" s="173"/>
      <c r="E43" s="173"/>
      <c r="F43" s="173"/>
    </row>
    <row r="44" spans="1:6" x14ac:dyDescent="0.2">
      <c r="B44" s="173"/>
      <c r="C44" s="173"/>
      <c r="D44" s="173"/>
      <c r="E44" s="173"/>
      <c r="F44" s="173"/>
    </row>
    <row r="51" spans="2:2" hidden="1" x14ac:dyDescent="0.2">
      <c r="B51" t="s">
        <v>130</v>
      </c>
    </row>
    <row r="52" spans="2:2" hidden="1" x14ac:dyDescent="0.2">
      <c r="B52" t="s">
        <v>120</v>
      </c>
    </row>
    <row r="53" spans="2:2" hidden="1" x14ac:dyDescent="0.2">
      <c r="B53" t="s">
        <v>121</v>
      </c>
    </row>
  </sheetData>
  <sheetProtection algorithmName="SHA-512" hashValue="fTMO6SwzioNy0koR1/hc86Knd8HUzrjYio2zCziGjESsmdd3Culb9YqjW/XupqT+noyPW+vvLOvKLUkbuC0jaw==" saltValue="TsfNkSpynZSDR4WfLORicA==" spinCount="100000" sheet="1" objects="1" scenarios="1" formatCells="0" formatColumns="0" formatRows="0" insertRows="0" deleteRows="0" sort="0"/>
  <mergeCells count="20">
    <mergeCell ref="D5:E5"/>
    <mergeCell ref="B26:F26"/>
    <mergeCell ref="B27:F27"/>
    <mergeCell ref="B28:F28"/>
    <mergeCell ref="B29:F29"/>
    <mergeCell ref="B30:F30"/>
    <mergeCell ref="B31:F31"/>
    <mergeCell ref="B32:F32"/>
    <mergeCell ref="B33:F33"/>
    <mergeCell ref="B34:F34"/>
    <mergeCell ref="B35:F35"/>
    <mergeCell ref="B36:F36"/>
    <mergeCell ref="B43:F43"/>
    <mergeCell ref="B44:F44"/>
    <mergeCell ref="B37:F37"/>
    <mergeCell ref="B38:F38"/>
    <mergeCell ref="B39:F39"/>
    <mergeCell ref="B40:F40"/>
    <mergeCell ref="B41:F41"/>
    <mergeCell ref="B42:F42"/>
  </mergeCells>
  <phoneticPr fontId="0" type="noConversion"/>
  <dataValidations count="2">
    <dataValidation type="list" allowBlank="1" showInputMessage="1" showErrorMessage="1" sqref="C7:C8" xr:uid="{00000000-0002-0000-0300-000000000000}">
      <formula1>$B$62:$B$64</formula1>
    </dataValidation>
    <dataValidation type="list" allowBlank="1" showInputMessage="1" showErrorMessage="1" sqref="C9:C18" xr:uid="{00000000-0002-0000-0300-000001000000}">
      <formula1>$B$51:$B$53</formula1>
    </dataValidation>
  </dataValidations>
  <pageMargins left="0.75" right="0.75" top="1" bottom="1" header="0.5" footer="0.5"/>
  <pageSetup scale="64" orientation="portrait" r:id="rId1"/>
  <headerFooter alignWithMargins="0">
    <oddFooter>&amp;C&amp;F&amp;R&amp;A</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47"/>
  <sheetViews>
    <sheetView zoomScaleNormal="100" workbookViewId="0">
      <selection activeCell="A45" sqref="A45:XFD49"/>
    </sheetView>
  </sheetViews>
  <sheetFormatPr defaultRowHeight="12.75" x14ac:dyDescent="0.2"/>
  <cols>
    <col min="1" max="1" width="3.85546875" bestFit="1" customWidth="1"/>
    <col min="2" max="3" width="37.140625" customWidth="1"/>
    <col min="4" max="4" width="23.7109375" customWidth="1"/>
    <col min="5" max="5" width="15.85546875" bestFit="1" customWidth="1"/>
    <col min="6" max="6" width="16.7109375" customWidth="1"/>
    <col min="7" max="7" width="16.5703125" bestFit="1" customWidth="1"/>
  </cols>
  <sheetData>
    <row r="1" spans="1:6" ht="18" customHeight="1" x14ac:dyDescent="0.25">
      <c r="B1" s="1" t="s">
        <v>135</v>
      </c>
      <c r="C1" s="1"/>
      <c r="D1" s="1"/>
    </row>
    <row r="2" spans="1:6" ht="18" x14ac:dyDescent="0.25">
      <c r="B2" s="1"/>
      <c r="C2" s="1"/>
    </row>
    <row r="3" spans="1:6" s="6" customFormat="1" ht="18" customHeight="1" x14ac:dyDescent="0.25">
      <c r="B3" s="24" t="s">
        <v>63</v>
      </c>
      <c r="C3" s="24"/>
    </row>
    <row r="4" spans="1:6" s="6" customFormat="1" ht="18" customHeight="1" x14ac:dyDescent="0.25">
      <c r="B4" s="24" t="s">
        <v>134</v>
      </c>
      <c r="C4" s="24"/>
    </row>
    <row r="5" spans="1:6" ht="18.75" thickBot="1" x14ac:dyDescent="0.3">
      <c r="B5" s="1"/>
      <c r="C5" s="1"/>
    </row>
    <row r="6" spans="1:6" s="7" customFormat="1" ht="15.75" customHeight="1" x14ac:dyDescent="0.25">
      <c r="B6" s="14"/>
      <c r="C6" s="65" t="s">
        <v>125</v>
      </c>
      <c r="D6" s="172" t="s">
        <v>0</v>
      </c>
      <c r="E6" s="172"/>
      <c r="F6" s="15" t="s">
        <v>1</v>
      </c>
    </row>
    <row r="7" spans="1:6" s="7" customFormat="1" ht="15.75" customHeight="1" thickBot="1" x14ac:dyDescent="0.3">
      <c r="B7" s="16" t="s">
        <v>66</v>
      </c>
      <c r="C7" s="128" t="s">
        <v>121</v>
      </c>
      <c r="D7" s="27" t="s">
        <v>17</v>
      </c>
      <c r="E7" s="27" t="s">
        <v>5</v>
      </c>
      <c r="F7" s="18" t="s">
        <v>21</v>
      </c>
    </row>
    <row r="8" spans="1:6" s="7" customFormat="1" ht="15.75" customHeight="1" x14ac:dyDescent="0.2">
      <c r="B8" s="71" t="s">
        <v>67</v>
      </c>
      <c r="C8" s="133" t="s">
        <v>53</v>
      </c>
      <c r="D8" s="72">
        <v>75</v>
      </c>
      <c r="E8" s="69">
        <v>20</v>
      </c>
      <c r="F8" s="70">
        <f>D8*E8</f>
        <v>1500</v>
      </c>
    </row>
    <row r="9" spans="1:6" s="7" customFormat="1" ht="15.75" customHeight="1" x14ac:dyDescent="0.2">
      <c r="A9" s="7">
        <v>1</v>
      </c>
      <c r="B9" s="19"/>
      <c r="C9" s="21" t="s">
        <v>53</v>
      </c>
      <c r="D9" s="20"/>
      <c r="E9" s="21"/>
      <c r="F9" s="80">
        <f t="shared" ref="F9:F16" si="0">ROUND(D9*E9,0)</f>
        <v>0</v>
      </c>
    </row>
    <row r="10" spans="1:6" s="7" customFormat="1" ht="15.75" customHeight="1" x14ac:dyDescent="0.2">
      <c r="A10" s="7">
        <v>2</v>
      </c>
      <c r="B10" s="19"/>
      <c r="C10" s="21" t="s">
        <v>53</v>
      </c>
      <c r="D10" s="22"/>
      <c r="E10" s="23"/>
      <c r="F10" s="80">
        <f t="shared" si="0"/>
        <v>0</v>
      </c>
    </row>
    <row r="11" spans="1:6" s="7" customFormat="1" ht="15.75" customHeight="1" x14ac:dyDescent="0.2">
      <c r="A11" s="7">
        <v>3</v>
      </c>
      <c r="B11" s="19"/>
      <c r="C11" s="21" t="s">
        <v>53</v>
      </c>
      <c r="D11" s="22"/>
      <c r="E11" s="23"/>
      <c r="F11" s="80">
        <f t="shared" si="0"/>
        <v>0</v>
      </c>
    </row>
    <row r="12" spans="1:6" s="7" customFormat="1" ht="15.75" customHeight="1" x14ac:dyDescent="0.2">
      <c r="A12" s="7">
        <v>4</v>
      </c>
      <c r="B12" s="19"/>
      <c r="C12" s="21" t="s">
        <v>53</v>
      </c>
      <c r="D12" s="22"/>
      <c r="E12" s="23"/>
      <c r="F12" s="80">
        <f t="shared" si="0"/>
        <v>0</v>
      </c>
    </row>
    <row r="13" spans="1:6" s="7" customFormat="1" ht="15.75" customHeight="1" x14ac:dyDescent="0.2">
      <c r="A13" s="7">
        <v>5</v>
      </c>
      <c r="B13" s="19"/>
      <c r="C13" s="21" t="s">
        <v>53</v>
      </c>
      <c r="D13" s="22"/>
      <c r="E13" s="23"/>
      <c r="F13" s="80">
        <f t="shared" si="0"/>
        <v>0</v>
      </c>
    </row>
    <row r="14" spans="1:6" s="7" customFormat="1" ht="15.75" customHeight="1" x14ac:dyDescent="0.2">
      <c r="A14" s="7">
        <v>6</v>
      </c>
      <c r="B14" s="19"/>
      <c r="C14" s="21" t="s">
        <v>53</v>
      </c>
      <c r="D14" s="22"/>
      <c r="E14" s="23"/>
      <c r="F14" s="80">
        <f t="shared" si="0"/>
        <v>0</v>
      </c>
    </row>
    <row r="15" spans="1:6" s="7" customFormat="1" ht="15.75" customHeight="1" x14ac:dyDescent="0.2">
      <c r="A15" s="7">
        <v>7</v>
      </c>
      <c r="B15" s="19"/>
      <c r="C15" s="21" t="s">
        <v>53</v>
      </c>
      <c r="D15" s="22"/>
      <c r="E15" s="23"/>
      <c r="F15" s="80">
        <f t="shared" si="0"/>
        <v>0</v>
      </c>
    </row>
    <row r="16" spans="1:6" s="7" customFormat="1" ht="15.75" customHeight="1" x14ac:dyDescent="0.2">
      <c r="A16" s="7">
        <v>8</v>
      </c>
      <c r="B16" s="19"/>
      <c r="C16" s="21" t="s">
        <v>53</v>
      </c>
      <c r="D16" s="22"/>
      <c r="E16" s="23"/>
      <c r="F16" s="80">
        <f t="shared" si="0"/>
        <v>0</v>
      </c>
    </row>
    <row r="17" spans="1:7" s="7" customFormat="1" ht="15.75" customHeight="1" x14ac:dyDescent="0.2">
      <c r="A17" s="7">
        <v>9</v>
      </c>
      <c r="B17" s="19"/>
      <c r="C17" s="21" t="s">
        <v>53</v>
      </c>
      <c r="D17" s="22"/>
      <c r="E17" s="23"/>
      <c r="F17" s="80">
        <f t="shared" ref="F17:F18" si="1">ROUND(D17*E17,0)</f>
        <v>0</v>
      </c>
    </row>
    <row r="18" spans="1:7" s="7" customFormat="1" ht="15.75" customHeight="1" x14ac:dyDescent="0.2">
      <c r="A18" s="7">
        <v>10</v>
      </c>
      <c r="B18" s="19"/>
      <c r="C18" s="21" t="s">
        <v>53</v>
      </c>
      <c r="D18" s="22"/>
      <c r="E18" s="23"/>
      <c r="F18" s="80">
        <f t="shared" si="1"/>
        <v>0</v>
      </c>
    </row>
    <row r="19" spans="1:7" s="7" customFormat="1" ht="15.75" customHeight="1" x14ac:dyDescent="0.25">
      <c r="E19" s="13" t="s">
        <v>1</v>
      </c>
      <c r="F19" s="42">
        <f>SUM(F9:F18)</f>
        <v>0</v>
      </c>
    </row>
    <row r="20" spans="1:7" s="7" customFormat="1" ht="15.75" customHeight="1" x14ac:dyDescent="0.25">
      <c r="F20" s="13"/>
      <c r="G20" s="34"/>
    </row>
    <row r="21" spans="1:7" s="7" customFormat="1" ht="15.75" customHeight="1" x14ac:dyDescent="0.25">
      <c r="E21" s="13" t="s">
        <v>122</v>
      </c>
      <c r="F21" s="131">
        <f>SUMIF(C9:C18,"Program",F9:F18)</f>
        <v>0</v>
      </c>
      <c r="G21" s="34"/>
    </row>
    <row r="22" spans="1:7" s="7" customFormat="1" ht="15.75" customHeight="1" x14ac:dyDescent="0.25">
      <c r="E22" s="13" t="s">
        <v>123</v>
      </c>
      <c r="F22" s="131">
        <f>SUMIF(C9:C18,"Admin",F9:F18)</f>
        <v>0</v>
      </c>
      <c r="G22" s="34"/>
    </row>
    <row r="23" spans="1:7" s="7" customFormat="1" ht="15.75" customHeight="1" x14ac:dyDescent="0.25">
      <c r="E23" s="79" t="s">
        <v>124</v>
      </c>
      <c r="F23" s="132">
        <f>F19-F21-F22</f>
        <v>0</v>
      </c>
      <c r="G23" s="34"/>
    </row>
    <row r="24" spans="1:7" s="7" customFormat="1" ht="15.75" customHeight="1" x14ac:dyDescent="0.25">
      <c r="F24" s="13"/>
      <c r="G24" s="34"/>
    </row>
    <row r="25" spans="1:7" s="7" customFormat="1" ht="15.75" customHeight="1" x14ac:dyDescent="0.25">
      <c r="B25" s="24" t="s">
        <v>64</v>
      </c>
      <c r="C25" s="24"/>
      <c r="F25" s="13"/>
      <c r="G25" s="34"/>
    </row>
    <row r="26" spans="1:7" s="7" customFormat="1" ht="15.75" customHeight="1" x14ac:dyDescent="0.25">
      <c r="B26" s="24" t="s">
        <v>65</v>
      </c>
      <c r="C26" s="24"/>
      <c r="F26" s="13"/>
      <c r="G26" s="34"/>
    </row>
    <row r="27" spans="1:7" s="7" customFormat="1" ht="15.75" customHeight="1" x14ac:dyDescent="0.25">
      <c r="B27" s="24"/>
      <c r="C27" s="24"/>
      <c r="F27" s="13"/>
      <c r="G27" s="34"/>
    </row>
    <row r="28" spans="1:7" s="7" customFormat="1" ht="15.75" customHeight="1" x14ac:dyDescent="0.25">
      <c r="B28" s="33"/>
      <c r="C28" s="33"/>
      <c r="D28" s="11"/>
      <c r="E28" s="11"/>
      <c r="F28" s="11"/>
      <c r="G28" s="34"/>
    </row>
    <row r="29" spans="1:7" s="7" customFormat="1" ht="15.75" customHeight="1" x14ac:dyDescent="0.25">
      <c r="B29" s="24"/>
      <c r="C29" s="24"/>
      <c r="G29" s="34"/>
    </row>
    <row r="30" spans="1:7" s="7" customFormat="1" ht="15.75" customHeight="1" x14ac:dyDescent="0.25">
      <c r="B30" s="33"/>
      <c r="C30" s="33"/>
      <c r="D30" s="11"/>
      <c r="E30" s="11"/>
      <c r="F30" s="11"/>
      <c r="G30" s="34"/>
    </row>
    <row r="31" spans="1:7" s="7" customFormat="1" ht="15.75" customHeight="1" x14ac:dyDescent="0.25">
      <c r="B31" s="24"/>
      <c r="C31" s="24"/>
      <c r="G31" s="34"/>
    </row>
    <row r="32" spans="1:7" s="7" customFormat="1" ht="15.75" customHeight="1" x14ac:dyDescent="0.25">
      <c r="B32" s="33"/>
      <c r="C32" s="33"/>
      <c r="D32" s="11"/>
      <c r="E32" s="11"/>
      <c r="F32" s="11"/>
      <c r="G32" s="34"/>
    </row>
    <row r="33" spans="1:7" s="7" customFormat="1" ht="15.75" customHeight="1" x14ac:dyDescent="0.25">
      <c r="B33" s="24"/>
      <c r="C33" s="24"/>
      <c r="F33" s="13"/>
      <c r="G33" s="34"/>
    </row>
    <row r="34" spans="1:7" s="7" customFormat="1" ht="15.75" customHeight="1" x14ac:dyDescent="0.25">
      <c r="B34" s="24" t="s">
        <v>74</v>
      </c>
      <c r="C34" s="24"/>
    </row>
    <row r="35" spans="1:7" s="7" customFormat="1" ht="15.75" customHeight="1" x14ac:dyDescent="0.2">
      <c r="A35" s="7">
        <v>1</v>
      </c>
      <c r="B35" s="170"/>
      <c r="C35" s="170"/>
      <c r="D35" s="170"/>
      <c r="E35" s="170"/>
      <c r="F35" s="170"/>
      <c r="G35" s="170"/>
    </row>
    <row r="36" spans="1:7" s="7" customFormat="1" ht="15.75" customHeight="1" x14ac:dyDescent="0.2">
      <c r="A36" s="7">
        <v>2</v>
      </c>
      <c r="B36" s="170"/>
      <c r="C36" s="170"/>
      <c r="D36" s="170"/>
      <c r="E36" s="170"/>
      <c r="F36" s="170"/>
      <c r="G36" s="170"/>
    </row>
    <row r="37" spans="1:7" s="7" customFormat="1" ht="15.75" customHeight="1" x14ac:dyDescent="0.2">
      <c r="A37" s="7">
        <v>3</v>
      </c>
      <c r="B37" s="170"/>
      <c r="C37" s="170"/>
      <c r="D37" s="170"/>
      <c r="E37" s="170"/>
      <c r="F37" s="170"/>
      <c r="G37" s="170"/>
    </row>
    <row r="38" spans="1:7" s="7" customFormat="1" ht="15.75" customHeight="1" x14ac:dyDescent="0.2">
      <c r="A38" s="7">
        <v>4</v>
      </c>
      <c r="B38" s="170"/>
      <c r="C38" s="170"/>
      <c r="D38" s="170"/>
      <c r="E38" s="170"/>
      <c r="F38" s="170"/>
      <c r="G38" s="170"/>
    </row>
    <row r="39" spans="1:7" s="7" customFormat="1" ht="15.75" customHeight="1" x14ac:dyDescent="0.2">
      <c r="A39" s="7">
        <v>5</v>
      </c>
      <c r="B39" s="170"/>
      <c r="C39" s="170"/>
      <c r="D39" s="170"/>
      <c r="E39" s="170"/>
      <c r="F39" s="170"/>
      <c r="G39" s="170"/>
    </row>
    <row r="40" spans="1:7" s="7" customFormat="1" ht="15.75" customHeight="1" x14ac:dyDescent="0.2">
      <c r="A40" s="7">
        <v>6</v>
      </c>
      <c r="B40" s="170"/>
      <c r="C40" s="170"/>
      <c r="D40" s="170"/>
      <c r="E40" s="170"/>
      <c r="F40" s="170"/>
      <c r="G40" s="170"/>
    </row>
    <row r="41" spans="1:7" s="7" customFormat="1" ht="15.75" customHeight="1" x14ac:dyDescent="0.2">
      <c r="A41" s="7">
        <v>7</v>
      </c>
      <c r="B41" s="170"/>
      <c r="C41" s="170"/>
      <c r="D41" s="170"/>
      <c r="E41" s="170"/>
      <c r="F41" s="170"/>
      <c r="G41" s="170"/>
    </row>
    <row r="42" spans="1:7" s="7" customFormat="1" ht="15.75" customHeight="1" x14ac:dyDescent="0.2">
      <c r="A42" s="7">
        <v>8</v>
      </c>
      <c r="B42" s="170"/>
      <c r="C42" s="170"/>
      <c r="D42" s="170"/>
      <c r="E42" s="170"/>
      <c r="F42" s="170"/>
      <c r="G42" s="170"/>
    </row>
    <row r="43" spans="1:7" s="7" customFormat="1" ht="15.75" customHeight="1" x14ac:dyDescent="0.2">
      <c r="A43" s="7">
        <v>9</v>
      </c>
      <c r="B43" s="170"/>
      <c r="C43" s="170"/>
      <c r="D43" s="170"/>
      <c r="E43" s="170"/>
      <c r="F43" s="170"/>
      <c r="G43" s="170"/>
    </row>
    <row r="44" spans="1:7" s="7" customFormat="1" ht="15.75" customHeight="1" x14ac:dyDescent="0.2">
      <c r="A44" s="7">
        <v>10</v>
      </c>
      <c r="B44" s="170"/>
      <c r="C44" s="170"/>
      <c r="D44" s="170"/>
      <c r="E44" s="170"/>
      <c r="F44" s="170"/>
      <c r="G44" s="170"/>
    </row>
    <row r="45" spans="1:7" hidden="1" x14ac:dyDescent="0.2">
      <c r="B45" t="s">
        <v>130</v>
      </c>
    </row>
    <row r="46" spans="1:7" hidden="1" x14ac:dyDescent="0.2">
      <c r="B46" t="s">
        <v>120</v>
      </c>
    </row>
    <row r="47" spans="1:7" hidden="1" x14ac:dyDescent="0.2">
      <c r="B47" t="s">
        <v>121</v>
      </c>
    </row>
  </sheetData>
  <sheetProtection algorithmName="SHA-512" hashValue="PQ4bzA7BuZo6wpgX2p885LjGweAU7rRAqNlDclyPTvdhVucwtXKL1cWkajgCGtqMq/KOTGhVxSHRW3US1RNLMw==" saltValue="097EUZBV593OTItvBWGN5w==" spinCount="100000" sheet="1" objects="1" scenarios="1" formatCells="0" formatColumns="0" formatRows="0" insertRows="0" deleteRows="0" sort="0"/>
  <mergeCells count="11">
    <mergeCell ref="D6:E6"/>
    <mergeCell ref="B35:G35"/>
    <mergeCell ref="B36:G36"/>
    <mergeCell ref="B37:G37"/>
    <mergeCell ref="B43:G43"/>
    <mergeCell ref="B44:G44"/>
    <mergeCell ref="B38:G38"/>
    <mergeCell ref="B39:G39"/>
    <mergeCell ref="B40:G40"/>
    <mergeCell ref="B41:G41"/>
    <mergeCell ref="B42:G42"/>
  </mergeCells>
  <phoneticPr fontId="0" type="noConversion"/>
  <dataValidations count="2">
    <dataValidation type="list" allowBlank="1" showInputMessage="1" showErrorMessage="1" sqref="C8" xr:uid="{00000000-0002-0000-0400-000000000000}">
      <formula1>$B$56:$B$58</formula1>
    </dataValidation>
    <dataValidation type="list" allowBlank="1" showInputMessage="1" showErrorMessage="1" sqref="C9:C18" xr:uid="{00000000-0002-0000-0400-000001000000}">
      <formula1>$B$45:$B$47</formula1>
    </dataValidation>
  </dataValidations>
  <pageMargins left="0.75" right="0.75" top="1" bottom="1" header="0.5" footer="0.5"/>
  <pageSetup scale="60" orientation="portrait" r:id="rId1"/>
  <headerFooter alignWithMargins="0">
    <oddFooter>&amp;C&amp;F&amp;R&amp;A</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95"/>
  <sheetViews>
    <sheetView topLeftCell="A7" zoomScaleNormal="100" workbookViewId="0">
      <selection activeCell="B47" sqref="B47:G47"/>
    </sheetView>
  </sheetViews>
  <sheetFormatPr defaultRowHeight="12.75" x14ac:dyDescent="0.2"/>
  <cols>
    <col min="1" max="1" width="4.28515625" customWidth="1"/>
    <col min="2" max="3" width="33" customWidth="1"/>
    <col min="4" max="4" width="18.85546875" customWidth="1"/>
    <col min="5" max="5" width="15.5703125" bestFit="1" customWidth="1"/>
    <col min="6" max="6" width="17.28515625" customWidth="1"/>
    <col min="7" max="7" width="17.5703125" customWidth="1"/>
    <col min="8" max="8" width="35.42578125" customWidth="1"/>
    <col min="9" max="9" width="16.42578125" customWidth="1"/>
  </cols>
  <sheetData>
    <row r="1" spans="1:9" ht="18" x14ac:dyDescent="0.25">
      <c r="B1" s="1" t="s">
        <v>110</v>
      </c>
      <c r="C1" s="1"/>
      <c r="D1" s="1"/>
    </row>
    <row r="2" spans="1:9" ht="18" x14ac:dyDescent="0.25">
      <c r="B2" s="1"/>
      <c r="C2" s="1"/>
      <c r="D2" s="1"/>
    </row>
    <row r="3" spans="1:9" s="6" customFormat="1" ht="15.75" x14ac:dyDescent="0.25">
      <c r="B3" s="24" t="s">
        <v>62</v>
      </c>
      <c r="C3" s="24"/>
      <c r="D3" s="24"/>
    </row>
    <row r="4" spans="1:9" s="6" customFormat="1" ht="15.75" x14ac:dyDescent="0.25">
      <c r="B4" s="24" t="s">
        <v>113</v>
      </c>
      <c r="C4" s="24"/>
      <c r="D4" s="24"/>
    </row>
    <row r="5" spans="1:9" s="6" customFormat="1" ht="15.75" x14ac:dyDescent="0.25">
      <c r="B5" s="24" t="s">
        <v>116</v>
      </c>
      <c r="C5" s="24"/>
      <c r="D5" s="24"/>
      <c r="E5" s="24"/>
      <c r="F5" s="24"/>
      <c r="G5" s="24"/>
      <c r="H5" s="24"/>
      <c r="I5" s="24"/>
    </row>
    <row r="6" spans="1:9" s="6" customFormat="1" ht="15.75" x14ac:dyDescent="0.25">
      <c r="B6" s="24" t="s">
        <v>117</v>
      </c>
      <c r="C6" s="24"/>
      <c r="D6" s="24"/>
      <c r="E6" s="24"/>
      <c r="F6" s="24"/>
      <c r="G6" s="24"/>
      <c r="H6" s="24"/>
      <c r="I6" s="24"/>
    </row>
    <row r="7" spans="1:9" s="6" customFormat="1" ht="15.75" x14ac:dyDescent="0.25">
      <c r="B7" s="24" t="s">
        <v>162</v>
      </c>
      <c r="C7" s="24"/>
      <c r="D7" s="24"/>
      <c r="E7" s="24"/>
      <c r="F7" s="24"/>
      <c r="G7" s="24"/>
      <c r="H7" s="24"/>
      <c r="I7" s="24"/>
    </row>
    <row r="8" spans="1:9" s="6" customFormat="1" ht="16.5" thickBot="1" x14ac:dyDescent="0.3">
      <c r="B8" s="24"/>
      <c r="C8" s="24"/>
      <c r="D8" s="24"/>
    </row>
    <row r="9" spans="1:9" s="6" customFormat="1" ht="16.5" thickBot="1" x14ac:dyDescent="0.3">
      <c r="B9" s="24"/>
      <c r="C9" s="24"/>
      <c r="D9" s="24"/>
      <c r="E9" s="174" t="s">
        <v>0</v>
      </c>
      <c r="F9" s="175"/>
      <c r="G9" s="175"/>
      <c r="H9" s="176"/>
    </row>
    <row r="10" spans="1:9" s="7" customFormat="1" ht="15.75" customHeight="1" x14ac:dyDescent="0.25">
      <c r="B10" s="119" t="s">
        <v>111</v>
      </c>
      <c r="C10" s="65" t="s">
        <v>125</v>
      </c>
      <c r="D10" s="65" t="s">
        <v>114</v>
      </c>
      <c r="E10" s="35" t="s">
        <v>107</v>
      </c>
      <c r="F10" s="35" t="s">
        <v>73</v>
      </c>
      <c r="G10" s="65" t="s">
        <v>98</v>
      </c>
      <c r="H10" s="77" t="s">
        <v>95</v>
      </c>
      <c r="I10" s="15" t="s">
        <v>1</v>
      </c>
    </row>
    <row r="11" spans="1:9" s="7" customFormat="1" ht="15.75" customHeight="1" thickBot="1" x14ac:dyDescent="0.3">
      <c r="B11" s="16" t="s">
        <v>19</v>
      </c>
      <c r="C11" s="128" t="s">
        <v>121</v>
      </c>
      <c r="D11" s="128" t="s">
        <v>115</v>
      </c>
      <c r="E11" s="36" t="s">
        <v>71</v>
      </c>
      <c r="F11" s="36" t="s">
        <v>72</v>
      </c>
      <c r="G11" s="36" t="s">
        <v>99</v>
      </c>
      <c r="H11" s="36" t="s">
        <v>101</v>
      </c>
      <c r="I11" s="18" t="s">
        <v>21</v>
      </c>
    </row>
    <row r="12" spans="1:9" s="7" customFormat="1" ht="15.75" customHeight="1" x14ac:dyDescent="0.2">
      <c r="B12" s="71" t="s">
        <v>69</v>
      </c>
      <c r="C12" s="133" t="s">
        <v>53</v>
      </c>
      <c r="D12" s="69" t="s">
        <v>96</v>
      </c>
      <c r="E12" s="72">
        <v>250</v>
      </c>
      <c r="F12" s="69">
        <v>12</v>
      </c>
      <c r="G12" s="78">
        <v>1</v>
      </c>
      <c r="H12" s="69" t="s">
        <v>97</v>
      </c>
      <c r="I12" s="70">
        <f>E12*F12*G12</f>
        <v>3000</v>
      </c>
    </row>
    <row r="13" spans="1:9" s="7" customFormat="1" ht="15.75" customHeight="1" x14ac:dyDescent="0.2">
      <c r="A13" s="7">
        <v>1</v>
      </c>
      <c r="B13" s="19"/>
      <c r="C13" s="21" t="s">
        <v>53</v>
      </c>
      <c r="D13" s="21" t="s">
        <v>53</v>
      </c>
      <c r="E13" s="20"/>
      <c r="F13" s="21"/>
      <c r="G13" s="122"/>
      <c r="H13" s="76" t="s">
        <v>53</v>
      </c>
      <c r="I13" s="82">
        <f>ROUND(E13*F13*G13,0)</f>
        <v>0</v>
      </c>
    </row>
    <row r="14" spans="1:9" s="7" customFormat="1" ht="15.75" customHeight="1" x14ac:dyDescent="0.2">
      <c r="A14" s="7">
        <v>2</v>
      </c>
      <c r="B14" s="19"/>
      <c r="C14" s="21" t="s">
        <v>53</v>
      </c>
      <c r="D14" s="21" t="s">
        <v>53</v>
      </c>
      <c r="E14" s="22"/>
      <c r="F14" s="21"/>
      <c r="G14" s="122"/>
      <c r="H14" s="76" t="s">
        <v>53</v>
      </c>
      <c r="I14" s="82">
        <f t="shared" ref="I14:I26" si="0">ROUND(E14*F14*G14,0)</f>
        <v>0</v>
      </c>
    </row>
    <row r="15" spans="1:9" s="7" customFormat="1" ht="15.75" customHeight="1" x14ac:dyDescent="0.2">
      <c r="A15" s="7">
        <v>3</v>
      </c>
      <c r="B15" s="19"/>
      <c r="C15" s="21" t="s">
        <v>53</v>
      </c>
      <c r="D15" s="21" t="s">
        <v>53</v>
      </c>
      <c r="E15" s="22"/>
      <c r="F15" s="21"/>
      <c r="G15" s="122"/>
      <c r="H15" s="76" t="s">
        <v>53</v>
      </c>
      <c r="I15" s="82">
        <f>ROUND(E15*F15*G15,0)</f>
        <v>0</v>
      </c>
    </row>
    <row r="16" spans="1:9" s="7" customFormat="1" ht="15.75" customHeight="1" x14ac:dyDescent="0.2">
      <c r="A16" s="7">
        <v>4</v>
      </c>
      <c r="B16" s="19"/>
      <c r="C16" s="21" t="s">
        <v>53</v>
      </c>
      <c r="D16" s="21" t="s">
        <v>53</v>
      </c>
      <c r="E16" s="22"/>
      <c r="F16" s="21"/>
      <c r="G16" s="75"/>
      <c r="H16" s="76" t="s">
        <v>53</v>
      </c>
      <c r="I16" s="82">
        <f t="shared" si="0"/>
        <v>0</v>
      </c>
    </row>
    <row r="17" spans="1:9" s="7" customFormat="1" ht="15.75" customHeight="1" x14ac:dyDescent="0.2">
      <c r="A17" s="7">
        <v>5</v>
      </c>
      <c r="B17" s="19"/>
      <c r="C17" s="21" t="s">
        <v>53</v>
      </c>
      <c r="D17" s="21" t="s">
        <v>53</v>
      </c>
      <c r="E17" s="22"/>
      <c r="F17" s="21"/>
      <c r="G17" s="75"/>
      <c r="H17" s="76" t="s">
        <v>53</v>
      </c>
      <c r="I17" s="82">
        <f>ROUND(E17*F17*G17,0)</f>
        <v>0</v>
      </c>
    </row>
    <row r="18" spans="1:9" s="7" customFormat="1" ht="15.75" customHeight="1" x14ac:dyDescent="0.2">
      <c r="A18" s="7">
        <v>6</v>
      </c>
      <c r="B18" s="19"/>
      <c r="C18" s="21" t="s">
        <v>53</v>
      </c>
      <c r="D18" s="21" t="s">
        <v>53</v>
      </c>
      <c r="E18" s="22"/>
      <c r="F18" s="21"/>
      <c r="G18" s="75"/>
      <c r="H18" s="76" t="s">
        <v>53</v>
      </c>
      <c r="I18" s="82">
        <f>ROUND(E18*F18*G18,0)</f>
        <v>0</v>
      </c>
    </row>
    <row r="19" spans="1:9" s="7" customFormat="1" ht="15.75" customHeight="1" x14ac:dyDescent="0.2">
      <c r="A19" s="7">
        <v>7</v>
      </c>
      <c r="B19" s="19"/>
      <c r="C19" s="21" t="s">
        <v>53</v>
      </c>
      <c r="D19" s="21" t="s">
        <v>53</v>
      </c>
      <c r="E19" s="22"/>
      <c r="F19" s="21"/>
      <c r="G19" s="75"/>
      <c r="H19" s="76" t="s">
        <v>53</v>
      </c>
      <c r="I19" s="82">
        <f>ROUND(E19*F19*G19,0)</f>
        <v>0</v>
      </c>
    </row>
    <row r="20" spans="1:9" s="10" customFormat="1" ht="15.75" customHeight="1" x14ac:dyDescent="0.2">
      <c r="A20" s="7">
        <v>8</v>
      </c>
      <c r="B20" s="19"/>
      <c r="C20" s="21" t="s">
        <v>53</v>
      </c>
      <c r="D20" s="21" t="s">
        <v>53</v>
      </c>
      <c r="E20" s="22"/>
      <c r="F20" s="21"/>
      <c r="G20" s="75"/>
      <c r="H20" s="76" t="s">
        <v>53</v>
      </c>
      <c r="I20" s="82">
        <f t="shared" si="0"/>
        <v>0</v>
      </c>
    </row>
    <row r="21" spans="1:9" s="10" customFormat="1" ht="15.75" customHeight="1" x14ac:dyDescent="0.2">
      <c r="A21" s="7">
        <v>9</v>
      </c>
      <c r="B21" s="19"/>
      <c r="C21" s="21" t="s">
        <v>53</v>
      </c>
      <c r="D21" s="21" t="s">
        <v>53</v>
      </c>
      <c r="E21" s="22"/>
      <c r="F21" s="21"/>
      <c r="G21" s="75"/>
      <c r="H21" s="76" t="s">
        <v>53</v>
      </c>
      <c r="I21" s="82">
        <f t="shared" si="0"/>
        <v>0</v>
      </c>
    </row>
    <row r="22" spans="1:9" s="7" customFormat="1" ht="15.75" customHeight="1" x14ac:dyDescent="0.2">
      <c r="A22" s="7">
        <v>10</v>
      </c>
      <c r="B22" s="19"/>
      <c r="C22" s="21" t="s">
        <v>53</v>
      </c>
      <c r="D22" s="21" t="s">
        <v>53</v>
      </c>
      <c r="E22" s="22"/>
      <c r="F22" s="21"/>
      <c r="G22" s="75"/>
      <c r="H22" s="76" t="s">
        <v>53</v>
      </c>
      <c r="I22" s="82">
        <f t="shared" si="0"/>
        <v>0</v>
      </c>
    </row>
    <row r="23" spans="1:9" s="7" customFormat="1" ht="15.75" customHeight="1" x14ac:dyDescent="0.2">
      <c r="A23" s="7">
        <v>11</v>
      </c>
      <c r="B23" s="19"/>
      <c r="C23" s="21" t="s">
        <v>53</v>
      </c>
      <c r="D23" s="21" t="s">
        <v>53</v>
      </c>
      <c r="E23" s="22"/>
      <c r="F23" s="21"/>
      <c r="G23" s="75"/>
      <c r="H23" s="76" t="s">
        <v>53</v>
      </c>
      <c r="I23" s="82">
        <f t="shared" si="0"/>
        <v>0</v>
      </c>
    </row>
    <row r="24" spans="1:9" s="7" customFormat="1" ht="15.75" customHeight="1" x14ac:dyDescent="0.2">
      <c r="A24" s="7">
        <v>12</v>
      </c>
      <c r="B24" s="19"/>
      <c r="C24" s="21" t="s">
        <v>53</v>
      </c>
      <c r="D24" s="21" t="s">
        <v>53</v>
      </c>
      <c r="E24" s="22"/>
      <c r="F24" s="21"/>
      <c r="G24" s="75"/>
      <c r="H24" s="76" t="s">
        <v>53</v>
      </c>
      <c r="I24" s="82">
        <f t="shared" si="0"/>
        <v>0</v>
      </c>
    </row>
    <row r="25" spans="1:9" s="7" customFormat="1" ht="15.75" customHeight="1" x14ac:dyDescent="0.2">
      <c r="A25" s="7">
        <v>13</v>
      </c>
      <c r="B25" s="19"/>
      <c r="C25" s="21" t="s">
        <v>53</v>
      </c>
      <c r="D25" s="21" t="s">
        <v>53</v>
      </c>
      <c r="E25" s="22"/>
      <c r="F25" s="21"/>
      <c r="G25" s="75"/>
      <c r="H25" s="76" t="s">
        <v>53</v>
      </c>
      <c r="I25" s="82">
        <f t="shared" si="0"/>
        <v>0</v>
      </c>
    </row>
    <row r="26" spans="1:9" s="7" customFormat="1" ht="15.75" customHeight="1" x14ac:dyDescent="0.2">
      <c r="A26" s="7">
        <v>14</v>
      </c>
      <c r="B26" s="19"/>
      <c r="C26" s="21" t="s">
        <v>53</v>
      </c>
      <c r="D26" s="21" t="s">
        <v>53</v>
      </c>
      <c r="E26" s="22"/>
      <c r="F26" s="21"/>
      <c r="G26" s="75"/>
      <c r="H26" s="76" t="s">
        <v>53</v>
      </c>
      <c r="I26" s="82">
        <f t="shared" si="0"/>
        <v>0</v>
      </c>
    </row>
    <row r="27" spans="1:9" s="7" customFormat="1" ht="15.75" customHeight="1" x14ac:dyDescent="0.2">
      <c r="A27" s="7">
        <v>15</v>
      </c>
      <c r="B27" s="19"/>
      <c r="C27" s="21" t="s">
        <v>53</v>
      </c>
      <c r="D27" s="21" t="s">
        <v>53</v>
      </c>
      <c r="E27" s="22"/>
      <c r="F27" s="21"/>
      <c r="G27" s="75"/>
      <c r="H27" s="76" t="s">
        <v>53</v>
      </c>
      <c r="I27" s="82">
        <f t="shared" ref="I27:I32" si="1">ROUND(E27*F27*G27,0)</f>
        <v>0</v>
      </c>
    </row>
    <row r="28" spans="1:9" s="7" customFormat="1" ht="15.75" customHeight="1" x14ac:dyDescent="0.2">
      <c r="A28" s="7">
        <v>16</v>
      </c>
      <c r="B28" s="19"/>
      <c r="C28" s="21" t="s">
        <v>53</v>
      </c>
      <c r="D28" s="21" t="s">
        <v>53</v>
      </c>
      <c r="E28" s="22"/>
      <c r="F28" s="21"/>
      <c r="G28" s="75"/>
      <c r="H28" s="76" t="s">
        <v>53</v>
      </c>
      <c r="I28" s="82">
        <f t="shared" si="1"/>
        <v>0</v>
      </c>
    </row>
    <row r="29" spans="1:9" s="7" customFormat="1" ht="15.75" customHeight="1" x14ac:dyDescent="0.2">
      <c r="A29" s="7">
        <v>17</v>
      </c>
      <c r="B29" s="19"/>
      <c r="C29" s="21" t="s">
        <v>53</v>
      </c>
      <c r="D29" s="21" t="s">
        <v>53</v>
      </c>
      <c r="E29" s="22"/>
      <c r="F29" s="21"/>
      <c r="G29" s="75"/>
      <c r="H29" s="76" t="s">
        <v>53</v>
      </c>
      <c r="I29" s="82">
        <f t="shared" si="1"/>
        <v>0</v>
      </c>
    </row>
    <row r="30" spans="1:9" s="7" customFormat="1" ht="15.75" customHeight="1" x14ac:dyDescent="0.2">
      <c r="A30" s="7">
        <v>18</v>
      </c>
      <c r="B30" s="19"/>
      <c r="C30" s="21" t="s">
        <v>53</v>
      </c>
      <c r="D30" s="21" t="s">
        <v>53</v>
      </c>
      <c r="E30" s="22"/>
      <c r="F30" s="21"/>
      <c r="G30" s="75"/>
      <c r="H30" s="76" t="s">
        <v>53</v>
      </c>
      <c r="I30" s="82">
        <f t="shared" si="1"/>
        <v>0</v>
      </c>
    </row>
    <row r="31" spans="1:9" s="7" customFormat="1" ht="15.75" customHeight="1" x14ac:dyDescent="0.2">
      <c r="A31" s="7">
        <v>19</v>
      </c>
      <c r="B31" s="19"/>
      <c r="C31" s="21" t="s">
        <v>53</v>
      </c>
      <c r="D31" s="21" t="s">
        <v>53</v>
      </c>
      <c r="E31" s="22"/>
      <c r="F31" s="21"/>
      <c r="G31" s="75"/>
      <c r="H31" s="76" t="s">
        <v>53</v>
      </c>
      <c r="I31" s="82">
        <f t="shared" si="1"/>
        <v>0</v>
      </c>
    </row>
    <row r="32" spans="1:9" s="7" customFormat="1" ht="15.75" customHeight="1" thickBot="1" x14ac:dyDescent="0.25">
      <c r="A32" s="7">
        <v>20</v>
      </c>
      <c r="B32" s="19"/>
      <c r="C32" s="21" t="s">
        <v>53</v>
      </c>
      <c r="D32" s="21" t="s">
        <v>53</v>
      </c>
      <c r="E32" s="22"/>
      <c r="F32" s="21"/>
      <c r="G32" s="75"/>
      <c r="H32" s="76" t="s">
        <v>53</v>
      </c>
      <c r="I32" s="82">
        <f t="shared" si="1"/>
        <v>0</v>
      </c>
    </row>
    <row r="33" spans="1:9" s="7" customFormat="1" ht="15.75" customHeight="1" thickBot="1" x14ac:dyDescent="0.3">
      <c r="B33" s="114" t="s">
        <v>108</v>
      </c>
      <c r="C33" s="135" t="s">
        <v>126</v>
      </c>
      <c r="D33" s="115" t="s">
        <v>109</v>
      </c>
      <c r="E33" s="179" t="s">
        <v>136</v>
      </c>
      <c r="F33" s="180"/>
      <c r="G33" s="116" t="s">
        <v>137</v>
      </c>
      <c r="H33" s="117" t="s">
        <v>138</v>
      </c>
      <c r="I33" s="118" t="s">
        <v>105</v>
      </c>
    </row>
    <row r="34" spans="1:9" s="7" customFormat="1" ht="15.75" customHeight="1" x14ac:dyDescent="0.2">
      <c r="B34" s="134" t="s">
        <v>112</v>
      </c>
      <c r="C34" s="133" t="s">
        <v>53</v>
      </c>
      <c r="D34" s="136" t="s">
        <v>94</v>
      </c>
      <c r="E34" s="177">
        <v>150000</v>
      </c>
      <c r="F34" s="178"/>
      <c r="G34" s="137">
        <v>0.18</v>
      </c>
      <c r="H34" s="138" t="s">
        <v>118</v>
      </c>
      <c r="I34" s="139">
        <f>E34*G34</f>
        <v>27000</v>
      </c>
    </row>
    <row r="35" spans="1:9" s="7" customFormat="1" ht="15.75" customHeight="1" x14ac:dyDescent="0.2">
      <c r="A35" s="7">
        <v>21</v>
      </c>
      <c r="B35" s="121" t="s">
        <v>108</v>
      </c>
      <c r="C35" s="21" t="s">
        <v>53</v>
      </c>
      <c r="D35" s="120" t="s">
        <v>94</v>
      </c>
      <c r="E35" s="181"/>
      <c r="F35" s="182"/>
      <c r="G35" s="113"/>
      <c r="H35" s="154" t="s">
        <v>53</v>
      </c>
      <c r="I35" s="129">
        <f>E35*G35</f>
        <v>0</v>
      </c>
    </row>
    <row r="36" spans="1:9" s="7" customFormat="1" ht="15.75" customHeight="1" x14ac:dyDescent="0.2">
      <c r="A36" s="7">
        <v>22</v>
      </c>
      <c r="B36" s="121" t="s">
        <v>108</v>
      </c>
      <c r="C36" s="21" t="s">
        <v>53</v>
      </c>
      <c r="D36" s="120" t="s">
        <v>94</v>
      </c>
      <c r="E36" s="181"/>
      <c r="F36" s="182"/>
      <c r="G36" s="113"/>
      <c r="H36" s="154" t="s">
        <v>53</v>
      </c>
      <c r="I36" s="129">
        <f>E36*G36</f>
        <v>0</v>
      </c>
    </row>
    <row r="37" spans="1:9" s="7" customFormat="1" ht="15.75" customHeight="1" x14ac:dyDescent="0.25">
      <c r="H37" s="13" t="s">
        <v>1</v>
      </c>
      <c r="I37" s="112">
        <f>SUM(I13:I27)+I36+I35</f>
        <v>0</v>
      </c>
    </row>
    <row r="38" spans="1:9" s="7" customFormat="1" ht="15.75" customHeight="1" x14ac:dyDescent="0.25">
      <c r="H38" s="13"/>
      <c r="I38" s="111"/>
    </row>
    <row r="39" spans="1:9" s="7" customFormat="1" ht="15.75" customHeight="1" x14ac:dyDescent="0.25">
      <c r="H39" s="13" t="s">
        <v>122</v>
      </c>
      <c r="I39" s="131">
        <f>SUMIF(C13:C36,"Program",I13:I36)</f>
        <v>0</v>
      </c>
    </row>
    <row r="40" spans="1:9" s="7" customFormat="1" ht="15.75" customHeight="1" x14ac:dyDescent="0.25">
      <c r="H40" s="13" t="s">
        <v>123</v>
      </c>
      <c r="I40" s="131">
        <f>SUMIF(C13:C36,"Admin",I13:I36)</f>
        <v>0</v>
      </c>
    </row>
    <row r="41" spans="1:9" s="7" customFormat="1" ht="15.75" customHeight="1" x14ac:dyDescent="0.2">
      <c r="H41" s="79" t="s">
        <v>124</v>
      </c>
      <c r="I41" s="132">
        <f>I37-I39-I40</f>
        <v>0</v>
      </c>
    </row>
    <row r="42" spans="1:9" s="7" customFormat="1" ht="15.75" customHeight="1" x14ac:dyDescent="0.25">
      <c r="H42" s="13"/>
      <c r="I42" s="111"/>
    </row>
    <row r="43" spans="1:9" s="7" customFormat="1" ht="15.75" customHeight="1" x14ac:dyDescent="0.25">
      <c r="B43" s="24" t="s">
        <v>74</v>
      </c>
      <c r="C43" s="24"/>
      <c r="D43" s="24"/>
    </row>
    <row r="44" spans="1:9" s="7" customFormat="1" ht="15.75" customHeight="1" x14ac:dyDescent="0.2">
      <c r="A44" s="7">
        <v>1</v>
      </c>
      <c r="B44" s="170"/>
      <c r="C44" s="170"/>
      <c r="D44" s="170"/>
      <c r="E44" s="170"/>
      <c r="F44" s="170"/>
      <c r="G44" s="170"/>
      <c r="H44" s="44"/>
    </row>
    <row r="45" spans="1:9" s="7" customFormat="1" ht="15.75" customHeight="1" x14ac:dyDescent="0.2">
      <c r="A45" s="7">
        <v>2</v>
      </c>
      <c r="B45" s="170"/>
      <c r="C45" s="170"/>
      <c r="D45" s="170"/>
      <c r="E45" s="170"/>
      <c r="F45" s="170"/>
      <c r="G45" s="170"/>
      <c r="H45" s="44"/>
    </row>
    <row r="46" spans="1:9" s="7" customFormat="1" ht="15.75" customHeight="1" x14ac:dyDescent="0.2">
      <c r="A46" s="7">
        <v>3</v>
      </c>
      <c r="B46" s="170"/>
      <c r="C46" s="170"/>
      <c r="D46" s="170"/>
      <c r="E46" s="170"/>
      <c r="F46" s="170"/>
      <c r="G46" s="170"/>
      <c r="H46" s="44"/>
    </row>
    <row r="47" spans="1:9" s="7" customFormat="1" ht="15.75" customHeight="1" x14ac:dyDescent="0.2">
      <c r="A47" s="7">
        <v>4</v>
      </c>
      <c r="B47" s="170"/>
      <c r="C47" s="170"/>
      <c r="D47" s="170"/>
      <c r="E47" s="170"/>
      <c r="F47" s="170"/>
      <c r="G47" s="170"/>
      <c r="H47" s="44"/>
    </row>
    <row r="48" spans="1:9" s="7" customFormat="1" ht="15.75" customHeight="1" x14ac:dyDescent="0.2">
      <c r="A48" s="7">
        <v>5</v>
      </c>
      <c r="B48" s="170"/>
      <c r="C48" s="170"/>
      <c r="D48" s="170"/>
      <c r="E48" s="170"/>
      <c r="F48" s="170"/>
      <c r="G48" s="170"/>
      <c r="H48" s="44"/>
    </row>
    <row r="49" spans="1:8" s="7" customFormat="1" ht="15.75" customHeight="1" x14ac:dyDescent="0.2">
      <c r="A49" s="7">
        <v>6</v>
      </c>
      <c r="B49" s="170"/>
      <c r="C49" s="170"/>
      <c r="D49" s="170"/>
      <c r="E49" s="170"/>
      <c r="F49" s="170"/>
      <c r="G49" s="170"/>
      <c r="H49" s="44"/>
    </row>
    <row r="50" spans="1:8" s="7" customFormat="1" ht="15.75" customHeight="1" x14ac:dyDescent="0.2">
      <c r="A50" s="7">
        <v>7</v>
      </c>
      <c r="B50" s="170"/>
      <c r="C50" s="170"/>
      <c r="D50" s="170"/>
      <c r="E50" s="170"/>
      <c r="F50" s="170"/>
      <c r="G50" s="170"/>
      <c r="H50" s="44"/>
    </row>
    <row r="51" spans="1:8" s="7" customFormat="1" ht="15.75" customHeight="1" x14ac:dyDescent="0.2">
      <c r="A51" s="7">
        <v>8</v>
      </c>
      <c r="B51" s="170"/>
      <c r="C51" s="170"/>
      <c r="D51" s="170"/>
      <c r="E51" s="170"/>
      <c r="F51" s="170"/>
      <c r="G51" s="170"/>
      <c r="H51" s="44"/>
    </row>
    <row r="52" spans="1:8" s="7" customFormat="1" ht="15.75" customHeight="1" x14ac:dyDescent="0.2">
      <c r="A52" s="7">
        <v>9</v>
      </c>
      <c r="B52" s="170"/>
      <c r="C52" s="170"/>
      <c r="D52" s="170"/>
      <c r="E52" s="170"/>
      <c r="F52" s="170"/>
      <c r="G52" s="170"/>
      <c r="H52" s="44"/>
    </row>
    <row r="53" spans="1:8" s="7" customFormat="1" ht="15.75" customHeight="1" x14ac:dyDescent="0.2">
      <c r="A53" s="7">
        <v>10</v>
      </c>
      <c r="B53" s="170"/>
      <c r="C53" s="170"/>
      <c r="D53" s="170"/>
      <c r="E53" s="170"/>
      <c r="F53" s="170"/>
      <c r="G53" s="170"/>
      <c r="H53" s="44"/>
    </row>
    <row r="54" spans="1:8" s="7" customFormat="1" ht="15.75" customHeight="1" x14ac:dyDescent="0.2">
      <c r="A54" s="7">
        <v>11</v>
      </c>
      <c r="B54" s="170"/>
      <c r="C54" s="170"/>
      <c r="D54" s="170"/>
      <c r="E54" s="170"/>
      <c r="F54" s="170"/>
      <c r="G54" s="170"/>
      <c r="H54" s="44"/>
    </row>
    <row r="55" spans="1:8" s="7" customFormat="1" ht="15.75" customHeight="1" x14ac:dyDescent="0.2">
      <c r="A55" s="7">
        <v>12</v>
      </c>
      <c r="B55" s="170"/>
      <c r="C55" s="170"/>
      <c r="D55" s="170"/>
      <c r="E55" s="170"/>
      <c r="F55" s="170"/>
      <c r="G55" s="170"/>
      <c r="H55" s="44"/>
    </row>
    <row r="56" spans="1:8" s="7" customFormat="1" ht="15.75" customHeight="1" x14ac:dyDescent="0.2">
      <c r="A56" s="7">
        <v>13</v>
      </c>
      <c r="B56" s="170"/>
      <c r="C56" s="170"/>
      <c r="D56" s="170"/>
      <c r="E56" s="170"/>
      <c r="F56" s="170"/>
      <c r="G56" s="170"/>
      <c r="H56" s="44"/>
    </row>
    <row r="57" spans="1:8" s="7" customFormat="1" ht="15.75" customHeight="1" x14ac:dyDescent="0.2">
      <c r="A57" s="7">
        <v>14</v>
      </c>
      <c r="B57" s="170"/>
      <c r="C57" s="170"/>
      <c r="D57" s="170"/>
      <c r="E57" s="170"/>
      <c r="F57" s="170"/>
      <c r="G57" s="170"/>
      <c r="H57" s="44"/>
    </row>
    <row r="58" spans="1:8" s="7" customFormat="1" ht="15.75" customHeight="1" x14ac:dyDescent="0.2">
      <c r="A58" s="7">
        <v>15</v>
      </c>
      <c r="B58" s="170"/>
      <c r="C58" s="170"/>
      <c r="D58" s="170"/>
      <c r="E58" s="170"/>
      <c r="F58" s="170"/>
      <c r="G58" s="170"/>
      <c r="H58" s="44"/>
    </row>
    <row r="59" spans="1:8" ht="15" x14ac:dyDescent="0.2">
      <c r="A59" s="7">
        <v>16</v>
      </c>
      <c r="B59" s="173"/>
      <c r="C59" s="173"/>
      <c r="D59" s="173"/>
      <c r="E59" s="173"/>
      <c r="F59" s="173"/>
      <c r="G59" s="173"/>
      <c r="H59" s="45"/>
    </row>
    <row r="60" spans="1:8" ht="15" x14ac:dyDescent="0.2">
      <c r="A60" s="7">
        <v>17</v>
      </c>
      <c r="B60" s="173"/>
      <c r="C60" s="173"/>
      <c r="D60" s="173"/>
      <c r="E60" s="173"/>
      <c r="F60" s="173"/>
      <c r="G60" s="173"/>
      <c r="H60" s="45"/>
    </row>
    <row r="61" spans="1:8" ht="15" x14ac:dyDescent="0.2">
      <c r="A61" s="7">
        <v>18</v>
      </c>
      <c r="B61" s="173"/>
      <c r="C61" s="173"/>
      <c r="D61" s="173"/>
      <c r="E61" s="173"/>
      <c r="F61" s="173"/>
      <c r="G61" s="173"/>
      <c r="H61" s="45"/>
    </row>
    <row r="62" spans="1:8" ht="15" x14ac:dyDescent="0.2">
      <c r="A62" s="7">
        <v>19</v>
      </c>
      <c r="B62" s="173"/>
      <c r="C62" s="173"/>
      <c r="D62" s="173"/>
      <c r="E62" s="173"/>
      <c r="F62" s="173"/>
      <c r="G62" s="173"/>
    </row>
    <row r="63" spans="1:8" ht="15" x14ac:dyDescent="0.2">
      <c r="A63" s="7">
        <v>20</v>
      </c>
      <c r="B63" s="173"/>
      <c r="C63" s="173"/>
      <c r="D63" s="173"/>
      <c r="E63" s="173"/>
      <c r="F63" s="173"/>
      <c r="G63" s="173"/>
    </row>
    <row r="64" spans="1:8" ht="15" x14ac:dyDescent="0.2">
      <c r="A64" s="7">
        <v>21</v>
      </c>
      <c r="B64" s="173"/>
      <c r="C64" s="173"/>
      <c r="D64" s="173"/>
      <c r="E64" s="173"/>
      <c r="F64" s="173"/>
      <c r="G64" s="173"/>
    </row>
    <row r="65" spans="1:7" ht="15" x14ac:dyDescent="0.2">
      <c r="A65" s="7">
        <v>22</v>
      </c>
      <c r="B65" s="173"/>
      <c r="C65" s="173"/>
      <c r="D65" s="173"/>
      <c r="E65" s="173"/>
      <c r="F65" s="173"/>
      <c r="G65" s="173"/>
    </row>
    <row r="66" spans="1:7" ht="15" x14ac:dyDescent="0.2">
      <c r="A66" s="7"/>
      <c r="C66" s="5"/>
      <c r="D66" s="5"/>
    </row>
    <row r="67" spans="1:7" ht="15" x14ac:dyDescent="0.2">
      <c r="A67" s="7"/>
    </row>
    <row r="68" spans="1:7" ht="15" x14ac:dyDescent="0.2">
      <c r="A68" s="7"/>
      <c r="C68" s="5"/>
    </row>
    <row r="69" spans="1:7" ht="15" x14ac:dyDescent="0.2">
      <c r="A69" s="7"/>
      <c r="C69" s="5"/>
    </row>
    <row r="70" spans="1:7" ht="15" hidden="1" x14ac:dyDescent="0.2">
      <c r="A70" s="7"/>
      <c r="B70" s="5" t="s">
        <v>53</v>
      </c>
      <c r="C70" s="5"/>
    </row>
    <row r="71" spans="1:7" ht="15" hidden="1" x14ac:dyDescent="0.2">
      <c r="A71" s="7"/>
      <c r="B71" s="5" t="s">
        <v>96</v>
      </c>
      <c r="C71" s="5"/>
    </row>
    <row r="72" spans="1:7" ht="15" hidden="1" x14ac:dyDescent="0.2">
      <c r="A72" s="7"/>
      <c r="B72" s="5" t="s">
        <v>95</v>
      </c>
      <c r="C72" s="5"/>
    </row>
    <row r="73" spans="1:7" ht="15" hidden="1" x14ac:dyDescent="0.2">
      <c r="A73" s="7"/>
      <c r="C73" s="5"/>
    </row>
    <row r="74" spans="1:7" ht="15" hidden="1" x14ac:dyDescent="0.2">
      <c r="A74" s="7"/>
      <c r="B74" s="5" t="s">
        <v>53</v>
      </c>
      <c r="C74" s="5"/>
    </row>
    <row r="75" spans="1:7" ht="15" hidden="1" x14ac:dyDescent="0.2">
      <c r="A75" s="7"/>
      <c r="B75" s="5" t="s">
        <v>97</v>
      </c>
      <c r="C75" s="5"/>
    </row>
    <row r="76" spans="1:7" ht="15" hidden="1" x14ac:dyDescent="0.2">
      <c r="A76" s="7"/>
      <c r="B76" s="5" t="s">
        <v>90</v>
      </c>
    </row>
    <row r="77" spans="1:7" ht="15" hidden="1" x14ac:dyDescent="0.2">
      <c r="A77" s="7"/>
      <c r="B77" s="5" t="s">
        <v>89</v>
      </c>
      <c r="C77" s="5"/>
    </row>
    <row r="78" spans="1:7" ht="15" hidden="1" x14ac:dyDescent="0.2">
      <c r="A78" s="7"/>
      <c r="B78" s="5" t="s">
        <v>38</v>
      </c>
      <c r="C78" s="124"/>
    </row>
    <row r="79" spans="1:7" ht="15" hidden="1" x14ac:dyDescent="0.2">
      <c r="A79" s="7"/>
      <c r="B79" s="5" t="s">
        <v>37</v>
      </c>
      <c r="C79" s="124"/>
    </row>
    <row r="80" spans="1:7" ht="15" hidden="1" x14ac:dyDescent="0.2">
      <c r="A80" s="7"/>
      <c r="B80" s="5" t="s">
        <v>8</v>
      </c>
      <c r="C80" s="5"/>
    </row>
    <row r="81" spans="1:2" ht="15" hidden="1" x14ac:dyDescent="0.2">
      <c r="A81" s="7"/>
      <c r="B81" s="5" t="s">
        <v>70</v>
      </c>
    </row>
    <row r="82" spans="1:2" ht="15" hidden="1" x14ac:dyDescent="0.2">
      <c r="A82" s="7"/>
    </row>
    <row r="83" spans="1:2" hidden="1" x14ac:dyDescent="0.2">
      <c r="B83" s="5" t="s">
        <v>53</v>
      </c>
    </row>
    <row r="84" spans="1:2" hidden="1" x14ac:dyDescent="0.2">
      <c r="B84" s="124" t="s">
        <v>154</v>
      </c>
    </row>
    <row r="85" spans="1:2" hidden="1" x14ac:dyDescent="0.2">
      <c r="B85" s="124" t="s">
        <v>155</v>
      </c>
    </row>
    <row r="86" spans="1:2" hidden="1" x14ac:dyDescent="0.2">
      <c r="B86" s="124" t="s">
        <v>156</v>
      </c>
    </row>
    <row r="87" spans="1:2" hidden="1" x14ac:dyDescent="0.2">
      <c r="B87" s="124" t="s">
        <v>153</v>
      </c>
    </row>
    <row r="88" spans="1:2" hidden="1" x14ac:dyDescent="0.2"/>
    <row r="89" spans="1:2" hidden="1" x14ac:dyDescent="0.2"/>
    <row r="93" spans="1:2" hidden="1" x14ac:dyDescent="0.2">
      <c r="B93" t="s">
        <v>130</v>
      </c>
    </row>
    <row r="94" spans="1:2" hidden="1" x14ac:dyDescent="0.2">
      <c r="B94" t="s">
        <v>120</v>
      </c>
    </row>
    <row r="95" spans="1:2" hidden="1" x14ac:dyDescent="0.2">
      <c r="B95" t="s">
        <v>121</v>
      </c>
    </row>
  </sheetData>
  <sheetProtection algorithmName="SHA-512" hashValue="RHeDrcytZCJk8ik7RRkD0Dk9p+hMhjgqMglt9sIpAAHT7lKfMfx2Un5k6RusOgY5I+SmXOBYMwhu2zSBfYnIkA==" saltValue="QSNpfzEthUyL6UGIpdYYgg==" spinCount="100000" sheet="1" objects="1" scenarios="1" formatCells="0" formatColumns="0" formatRows="0" insertRows="0" deleteColumns="0" sort="0"/>
  <mergeCells count="27">
    <mergeCell ref="E9:H9"/>
    <mergeCell ref="E34:F34"/>
    <mergeCell ref="E33:F33"/>
    <mergeCell ref="E36:F36"/>
    <mergeCell ref="B49:G49"/>
    <mergeCell ref="B44:G44"/>
    <mergeCell ref="B45:G45"/>
    <mergeCell ref="B46:G46"/>
    <mergeCell ref="B47:G47"/>
    <mergeCell ref="B48:G48"/>
    <mergeCell ref="E35:F35"/>
    <mergeCell ref="B55:G55"/>
    <mergeCell ref="B56:G56"/>
    <mergeCell ref="B57:G57"/>
    <mergeCell ref="B58:G58"/>
    <mergeCell ref="B50:G50"/>
    <mergeCell ref="B51:G51"/>
    <mergeCell ref="B52:G52"/>
    <mergeCell ref="B53:G53"/>
    <mergeCell ref="B54:G54"/>
    <mergeCell ref="B62:G62"/>
    <mergeCell ref="B63:G63"/>
    <mergeCell ref="B64:G64"/>
    <mergeCell ref="B65:G65"/>
    <mergeCell ref="B59:G59"/>
    <mergeCell ref="B60:G60"/>
    <mergeCell ref="B61:G61"/>
  </mergeCells>
  <phoneticPr fontId="0" type="noConversion"/>
  <dataValidations count="6">
    <dataValidation type="list" allowBlank="1" showInputMessage="1" showErrorMessage="1" sqref="C12 C34" xr:uid="{00000000-0002-0000-0500-000000000000}">
      <formula1>$B$60:$B$62</formula1>
    </dataValidation>
    <dataValidation type="list" allowBlank="1" showInputMessage="1" showErrorMessage="1" sqref="C35:C36 C13:C32" xr:uid="{00000000-0002-0000-0500-000001000000}">
      <formula1>$B$93:$B$95</formula1>
    </dataValidation>
    <dataValidation type="list" allowBlank="1" showInputMessage="1" showErrorMessage="1" sqref="H12:H32" xr:uid="{00000000-0002-0000-0500-000002000000}">
      <formula1>$B$74:$B$81</formula1>
    </dataValidation>
    <dataValidation type="list" allowBlank="1" showInputMessage="1" showErrorMessage="1" sqref="H34:H36" xr:uid="{00000000-0002-0000-0500-000003000000}">
      <formula1>$B$83:$B$87</formula1>
    </dataValidation>
    <dataValidation type="list" allowBlank="1" showInputMessage="1" showErrorMessage="1" sqref="D12" xr:uid="{00000000-0002-0000-0500-000004000000}">
      <formula1>$B$71:$B$72</formula1>
    </dataValidation>
    <dataValidation type="list" allowBlank="1" showInputMessage="1" showErrorMessage="1" sqref="D13:D32" xr:uid="{00000000-0002-0000-0500-000005000000}">
      <formula1>$B$70:$B$72</formula1>
    </dataValidation>
  </dataValidations>
  <pageMargins left="0.75" right="0.75" top="1" bottom="1" header="0.5" footer="0.5"/>
  <pageSetup scale="47" orientation="portrait" r:id="rId1"/>
  <headerFooter alignWithMargins="0">
    <oddFooter>&amp;C&amp;F&amp;R&amp;A</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87"/>
  <sheetViews>
    <sheetView zoomScaleNormal="100" workbookViewId="0">
      <selection activeCell="E30" sqref="E30"/>
    </sheetView>
  </sheetViews>
  <sheetFormatPr defaultRowHeight="12.75" x14ac:dyDescent="0.2"/>
  <cols>
    <col min="1" max="1" width="4.42578125" bestFit="1" customWidth="1"/>
    <col min="2" max="3" width="30.42578125" customWidth="1"/>
    <col min="4" max="4" width="16.5703125" customWidth="1"/>
    <col min="5" max="5" width="15" customWidth="1"/>
    <col min="6" max="6" width="11.42578125" customWidth="1"/>
    <col min="7" max="7" width="28" customWidth="1"/>
    <col min="8" max="8" width="15.5703125" customWidth="1"/>
  </cols>
  <sheetData>
    <row r="1" spans="1:9" ht="18" x14ac:dyDescent="0.25">
      <c r="B1" s="1" t="s">
        <v>139</v>
      </c>
      <c r="C1" s="1"/>
      <c r="D1" s="1"/>
    </row>
    <row r="2" spans="1:9" ht="18" x14ac:dyDescent="0.25">
      <c r="B2" s="1"/>
      <c r="C2" s="1"/>
      <c r="D2" s="1"/>
    </row>
    <row r="3" spans="1:9" s="6" customFormat="1" ht="15.75" x14ac:dyDescent="0.25">
      <c r="B3" s="24" t="s">
        <v>56</v>
      </c>
      <c r="C3" s="24"/>
    </row>
    <row r="4" spans="1:9" s="6" customFormat="1" ht="15.75" x14ac:dyDescent="0.25">
      <c r="B4" s="24" t="s">
        <v>150</v>
      </c>
      <c r="C4" s="24"/>
    </row>
    <row r="5" spans="1:9" s="6" customFormat="1" ht="15.75" x14ac:dyDescent="0.25">
      <c r="B5" s="24" t="s">
        <v>144</v>
      </c>
      <c r="C5" s="24"/>
    </row>
    <row r="6" spans="1:9" s="6" customFormat="1" ht="15.75" x14ac:dyDescent="0.25">
      <c r="B6" s="24" t="s">
        <v>145</v>
      </c>
      <c r="C6" s="24"/>
    </row>
    <row r="7" spans="1:9" s="6" customFormat="1" ht="15.75" x14ac:dyDescent="0.25">
      <c r="B7" s="24" t="s">
        <v>146</v>
      </c>
      <c r="C7" s="24"/>
    </row>
    <row r="8" spans="1:9" s="6" customFormat="1" ht="15.75" x14ac:dyDescent="0.25">
      <c r="B8" s="24" t="s">
        <v>147</v>
      </c>
      <c r="C8" s="24"/>
    </row>
    <row r="9" spans="1:9" s="6" customFormat="1" ht="15.75" x14ac:dyDescent="0.25">
      <c r="B9" s="24" t="s">
        <v>148</v>
      </c>
      <c r="C9" s="24"/>
    </row>
    <row r="10" spans="1:9" s="6" customFormat="1" ht="16.5" thickBot="1" x14ac:dyDescent="0.3">
      <c r="B10" s="24"/>
      <c r="C10" s="24"/>
    </row>
    <row r="11" spans="1:9" s="7" customFormat="1" ht="15.75" x14ac:dyDescent="0.25">
      <c r="B11" s="25"/>
      <c r="C11" s="65" t="s">
        <v>125</v>
      </c>
      <c r="D11" s="65" t="s">
        <v>143</v>
      </c>
      <c r="E11" s="183" t="s">
        <v>0</v>
      </c>
      <c r="F11" s="184"/>
      <c r="G11" s="35"/>
      <c r="H11" s="140" t="s">
        <v>1</v>
      </c>
      <c r="I11" s="10"/>
    </row>
    <row r="12" spans="1:9" s="7" customFormat="1" ht="32.25" thickBot="1" x14ac:dyDescent="0.3">
      <c r="B12" s="26" t="s">
        <v>40</v>
      </c>
      <c r="C12" s="141" t="s">
        <v>121</v>
      </c>
      <c r="D12" s="36" t="s">
        <v>142</v>
      </c>
      <c r="E12" s="27" t="s">
        <v>103</v>
      </c>
      <c r="F12" s="27" t="s">
        <v>102</v>
      </c>
      <c r="G12" s="36" t="s">
        <v>101</v>
      </c>
      <c r="H12" s="37" t="s">
        <v>21</v>
      </c>
    </row>
    <row r="13" spans="1:9" s="7" customFormat="1" ht="15" x14ac:dyDescent="0.2">
      <c r="B13" s="71" t="s">
        <v>141</v>
      </c>
      <c r="C13" s="69" t="s">
        <v>121</v>
      </c>
      <c r="D13" s="66" t="s">
        <v>149</v>
      </c>
      <c r="E13" s="67">
        <v>75000</v>
      </c>
      <c r="F13" s="78">
        <v>0.8</v>
      </c>
      <c r="G13" s="69" t="s">
        <v>97</v>
      </c>
      <c r="H13" s="70">
        <f>(E13*F13)</f>
        <v>60000</v>
      </c>
    </row>
    <row r="14" spans="1:9" s="7" customFormat="1" ht="15" x14ac:dyDescent="0.2">
      <c r="B14" s="71" t="s">
        <v>141</v>
      </c>
      <c r="C14" s="69" t="s">
        <v>120</v>
      </c>
      <c r="D14" s="66" t="s">
        <v>149</v>
      </c>
      <c r="E14" s="67">
        <v>75000</v>
      </c>
      <c r="F14" s="78">
        <v>0.2</v>
      </c>
      <c r="G14" s="69" t="s">
        <v>97</v>
      </c>
      <c r="H14" s="70">
        <f>(E14*F14)</f>
        <v>15000</v>
      </c>
    </row>
    <row r="15" spans="1:9" s="7" customFormat="1" ht="15" x14ac:dyDescent="0.2">
      <c r="A15" s="7">
        <v>1</v>
      </c>
      <c r="B15" s="151" t="s">
        <v>161</v>
      </c>
      <c r="C15" s="152" t="s">
        <v>121</v>
      </c>
      <c r="D15" s="43" t="s">
        <v>53</v>
      </c>
      <c r="E15" s="22"/>
      <c r="F15" s="75" t="str">
        <f>IF(D15="Direct Charged","100%","0%")</f>
        <v>0%</v>
      </c>
      <c r="G15" s="21" t="s">
        <v>36</v>
      </c>
      <c r="H15" s="41">
        <f>ROUND(E15*F15,0)</f>
        <v>0</v>
      </c>
    </row>
    <row r="16" spans="1:9" s="7" customFormat="1" ht="15" x14ac:dyDescent="0.2">
      <c r="A16" s="7">
        <v>2</v>
      </c>
      <c r="B16" s="151" t="s">
        <v>161</v>
      </c>
      <c r="C16" s="152" t="s">
        <v>120</v>
      </c>
      <c r="D16" s="43" t="s">
        <v>53</v>
      </c>
      <c r="E16" s="22"/>
      <c r="F16" s="75" t="str">
        <f t="shared" ref="F16:F24" si="0">IF(D16="Direct Charged","100%","0%")</f>
        <v>0%</v>
      </c>
      <c r="G16" s="21" t="s">
        <v>36</v>
      </c>
      <c r="H16" s="41">
        <f t="shared" ref="H16:H24" si="1">ROUND(E16*F16,0)</f>
        <v>0</v>
      </c>
    </row>
    <row r="17" spans="1:8" s="7" customFormat="1" ht="15" x14ac:dyDescent="0.2">
      <c r="A17" s="7">
        <v>3</v>
      </c>
      <c r="B17" s="19"/>
      <c r="C17" s="21" t="s">
        <v>53</v>
      </c>
      <c r="D17" s="43" t="s">
        <v>53</v>
      </c>
      <c r="E17" s="22"/>
      <c r="F17" s="75" t="str">
        <f t="shared" si="0"/>
        <v>0%</v>
      </c>
      <c r="G17" s="21" t="s">
        <v>36</v>
      </c>
      <c r="H17" s="41">
        <f t="shared" si="1"/>
        <v>0</v>
      </c>
    </row>
    <row r="18" spans="1:8" s="7" customFormat="1" ht="15" x14ac:dyDescent="0.2">
      <c r="A18" s="7">
        <v>4</v>
      </c>
      <c r="B18" s="19"/>
      <c r="C18" s="21" t="s">
        <v>53</v>
      </c>
      <c r="D18" s="43" t="s">
        <v>53</v>
      </c>
      <c r="E18" s="22"/>
      <c r="F18" s="75" t="str">
        <f t="shared" si="0"/>
        <v>0%</v>
      </c>
      <c r="G18" s="21" t="s">
        <v>36</v>
      </c>
      <c r="H18" s="41">
        <f t="shared" si="1"/>
        <v>0</v>
      </c>
    </row>
    <row r="19" spans="1:8" s="7" customFormat="1" ht="15" x14ac:dyDescent="0.2">
      <c r="A19" s="7">
        <v>5</v>
      </c>
      <c r="B19" s="19"/>
      <c r="C19" s="21" t="s">
        <v>53</v>
      </c>
      <c r="D19" s="43" t="s">
        <v>53</v>
      </c>
      <c r="E19" s="22"/>
      <c r="F19" s="75" t="str">
        <f t="shared" si="0"/>
        <v>0%</v>
      </c>
      <c r="G19" s="21" t="s">
        <v>36</v>
      </c>
      <c r="H19" s="41">
        <f t="shared" si="1"/>
        <v>0</v>
      </c>
    </row>
    <row r="20" spans="1:8" s="7" customFormat="1" ht="15" x14ac:dyDescent="0.2">
      <c r="A20" s="7">
        <v>6</v>
      </c>
      <c r="B20" s="19"/>
      <c r="C20" s="21" t="s">
        <v>53</v>
      </c>
      <c r="D20" s="43" t="s">
        <v>53</v>
      </c>
      <c r="E20" s="22"/>
      <c r="F20" s="75" t="str">
        <f t="shared" si="0"/>
        <v>0%</v>
      </c>
      <c r="G20" s="21" t="s">
        <v>36</v>
      </c>
      <c r="H20" s="41">
        <f t="shared" si="1"/>
        <v>0</v>
      </c>
    </row>
    <row r="21" spans="1:8" s="7" customFormat="1" ht="15" x14ac:dyDescent="0.2">
      <c r="A21" s="7">
        <v>7</v>
      </c>
      <c r="B21" s="19"/>
      <c r="C21" s="21" t="s">
        <v>53</v>
      </c>
      <c r="D21" s="43" t="s">
        <v>53</v>
      </c>
      <c r="E21" s="22"/>
      <c r="F21" s="75" t="str">
        <f t="shared" si="0"/>
        <v>0%</v>
      </c>
      <c r="G21" s="21" t="s">
        <v>36</v>
      </c>
      <c r="H21" s="41">
        <f t="shared" si="1"/>
        <v>0</v>
      </c>
    </row>
    <row r="22" spans="1:8" s="7" customFormat="1" ht="15" x14ac:dyDescent="0.2">
      <c r="A22" s="7">
        <v>8</v>
      </c>
      <c r="B22" s="19"/>
      <c r="C22" s="21" t="s">
        <v>53</v>
      </c>
      <c r="D22" s="43" t="s">
        <v>53</v>
      </c>
      <c r="E22" s="22"/>
      <c r="F22" s="75" t="str">
        <f t="shared" si="0"/>
        <v>0%</v>
      </c>
      <c r="G22" s="21" t="s">
        <v>36</v>
      </c>
      <c r="H22" s="41">
        <f t="shared" si="1"/>
        <v>0</v>
      </c>
    </row>
    <row r="23" spans="1:8" s="7" customFormat="1" ht="15" x14ac:dyDescent="0.2">
      <c r="A23" s="7">
        <v>9</v>
      </c>
      <c r="B23" s="19"/>
      <c r="C23" s="21" t="s">
        <v>53</v>
      </c>
      <c r="D23" s="43" t="s">
        <v>53</v>
      </c>
      <c r="E23" s="22"/>
      <c r="F23" s="75" t="str">
        <f t="shared" si="0"/>
        <v>0%</v>
      </c>
      <c r="G23" s="21" t="s">
        <v>36</v>
      </c>
      <c r="H23" s="41">
        <f t="shared" si="1"/>
        <v>0</v>
      </c>
    </row>
    <row r="24" spans="1:8" s="7" customFormat="1" ht="15" x14ac:dyDescent="0.2">
      <c r="A24" s="7">
        <v>10</v>
      </c>
      <c r="B24" s="19"/>
      <c r="C24" s="21" t="s">
        <v>53</v>
      </c>
      <c r="D24" s="43" t="s">
        <v>53</v>
      </c>
      <c r="E24" s="22"/>
      <c r="F24" s="75" t="str">
        <f t="shared" si="0"/>
        <v>0%</v>
      </c>
      <c r="G24" s="21" t="s">
        <v>36</v>
      </c>
      <c r="H24" s="41">
        <f t="shared" si="1"/>
        <v>0</v>
      </c>
    </row>
    <row r="25" spans="1:8" s="7" customFormat="1" ht="15.75" x14ac:dyDescent="0.25">
      <c r="G25" s="13" t="s">
        <v>1</v>
      </c>
      <c r="H25" s="42">
        <f>SUM(H15:H24)</f>
        <v>0</v>
      </c>
    </row>
    <row r="26" spans="1:8" s="7" customFormat="1" ht="15.75" x14ac:dyDescent="0.25">
      <c r="F26" s="13"/>
      <c r="G26" s="34"/>
    </row>
    <row r="27" spans="1:8" s="7" customFormat="1" ht="15.75" x14ac:dyDescent="0.25">
      <c r="F27" s="13"/>
      <c r="G27" s="13" t="s">
        <v>122</v>
      </c>
      <c r="H27" s="131">
        <f>SUMIF(C15:C24,"Program",H15:H24)</f>
        <v>0</v>
      </c>
    </row>
    <row r="28" spans="1:8" s="7" customFormat="1" ht="15.75" x14ac:dyDescent="0.25">
      <c r="F28" s="13"/>
      <c r="G28" s="13" t="s">
        <v>123</v>
      </c>
      <c r="H28" s="131">
        <f>SUMIF(C15:C24,"Admin",H15:H24)</f>
        <v>0</v>
      </c>
    </row>
    <row r="29" spans="1:8" s="7" customFormat="1" ht="15.75" x14ac:dyDescent="0.25">
      <c r="F29" s="13"/>
      <c r="G29" s="79" t="s">
        <v>124</v>
      </c>
      <c r="H29" s="132">
        <f>H25-H27-H28</f>
        <v>0</v>
      </c>
    </row>
    <row r="30" spans="1:8" s="7" customFormat="1" ht="15.75" x14ac:dyDescent="0.25">
      <c r="F30" s="13"/>
      <c r="G30" s="34"/>
    </row>
    <row r="31" spans="1:8" s="7" customFormat="1" ht="15.75" x14ac:dyDescent="0.25">
      <c r="F31" s="13"/>
      <c r="G31" s="34"/>
    </row>
    <row r="32" spans="1:8" s="7" customFormat="1" ht="15.75" x14ac:dyDescent="0.25">
      <c r="B32" s="24" t="s">
        <v>74</v>
      </c>
      <c r="C32" s="24"/>
      <c r="D32" s="24"/>
    </row>
    <row r="33" spans="1:7" s="7" customFormat="1" ht="15" x14ac:dyDescent="0.2">
      <c r="A33" s="7">
        <v>1</v>
      </c>
      <c r="B33" s="170"/>
      <c r="C33" s="170"/>
      <c r="D33" s="170"/>
      <c r="E33" s="170"/>
      <c r="F33" s="170"/>
      <c r="G33" s="170"/>
    </row>
    <row r="34" spans="1:7" s="7" customFormat="1" ht="15" x14ac:dyDescent="0.2">
      <c r="A34" s="7">
        <v>2</v>
      </c>
      <c r="B34" s="170"/>
      <c r="C34" s="170"/>
      <c r="D34" s="170"/>
      <c r="E34" s="170"/>
      <c r="F34" s="170"/>
      <c r="G34" s="170"/>
    </row>
    <row r="35" spans="1:7" s="7" customFormat="1" ht="15" x14ac:dyDescent="0.2">
      <c r="A35" s="7">
        <v>3</v>
      </c>
      <c r="B35" s="170"/>
      <c r="C35" s="170"/>
      <c r="D35" s="170"/>
      <c r="E35" s="170"/>
      <c r="F35" s="170"/>
      <c r="G35" s="170"/>
    </row>
    <row r="36" spans="1:7" s="7" customFormat="1" ht="15" x14ac:dyDescent="0.2">
      <c r="A36" s="7">
        <v>4</v>
      </c>
      <c r="B36" s="170"/>
      <c r="C36" s="170"/>
      <c r="D36" s="170"/>
      <c r="E36" s="170"/>
      <c r="F36" s="170"/>
      <c r="G36" s="170"/>
    </row>
    <row r="37" spans="1:7" s="7" customFormat="1" ht="15" x14ac:dyDescent="0.2">
      <c r="A37" s="7">
        <v>5</v>
      </c>
      <c r="B37" s="170"/>
      <c r="C37" s="170"/>
      <c r="D37" s="170"/>
      <c r="E37" s="170"/>
      <c r="F37" s="170"/>
      <c r="G37" s="170"/>
    </row>
    <row r="38" spans="1:7" s="7" customFormat="1" ht="15" x14ac:dyDescent="0.2">
      <c r="A38" s="7">
        <v>6</v>
      </c>
      <c r="B38" s="170"/>
      <c r="C38" s="170"/>
      <c r="D38" s="170"/>
      <c r="E38" s="170"/>
      <c r="F38" s="170"/>
      <c r="G38" s="170"/>
    </row>
    <row r="39" spans="1:7" s="7" customFormat="1" ht="15" x14ac:dyDescent="0.2">
      <c r="A39" s="7">
        <v>7</v>
      </c>
      <c r="B39" s="170"/>
      <c r="C39" s="170"/>
      <c r="D39" s="170"/>
      <c r="E39" s="170"/>
      <c r="F39" s="170"/>
      <c r="G39" s="170"/>
    </row>
    <row r="40" spans="1:7" s="7" customFormat="1" ht="15" x14ac:dyDescent="0.2">
      <c r="A40" s="7">
        <v>8</v>
      </c>
      <c r="B40" s="170"/>
      <c r="C40" s="170"/>
      <c r="D40" s="170"/>
      <c r="E40" s="170"/>
      <c r="F40" s="170"/>
      <c r="G40" s="170"/>
    </row>
    <row r="41" spans="1:7" s="7" customFormat="1" ht="15" x14ac:dyDescent="0.2">
      <c r="A41" s="7">
        <v>9</v>
      </c>
      <c r="B41" s="170"/>
      <c r="C41" s="170"/>
      <c r="D41" s="170"/>
      <c r="E41" s="170"/>
      <c r="F41" s="170"/>
      <c r="G41" s="170"/>
    </row>
    <row r="42" spans="1:7" s="7" customFormat="1" ht="15" x14ac:dyDescent="0.2">
      <c r="A42" s="7">
        <v>10</v>
      </c>
      <c r="B42" s="170"/>
      <c r="C42" s="170"/>
      <c r="D42" s="170"/>
      <c r="E42" s="170"/>
      <c r="F42" s="170"/>
      <c r="G42" s="170"/>
    </row>
    <row r="57" spans="2:4" hidden="1" x14ac:dyDescent="0.2">
      <c r="B57" s="5" t="s">
        <v>53</v>
      </c>
    </row>
    <row r="58" spans="2:4" hidden="1" x14ac:dyDescent="0.2">
      <c r="B58" s="124" t="s">
        <v>149</v>
      </c>
    </row>
    <row r="59" spans="2:4" hidden="1" x14ac:dyDescent="0.2">
      <c r="B59" s="5" t="s">
        <v>106</v>
      </c>
    </row>
    <row r="60" spans="2:4" hidden="1" x14ac:dyDescent="0.2">
      <c r="B60" t="s">
        <v>130</v>
      </c>
    </row>
    <row r="61" spans="2:4" hidden="1" x14ac:dyDescent="0.2">
      <c r="B61" t="s">
        <v>120</v>
      </c>
    </row>
    <row r="62" spans="2:4" ht="15" hidden="1" x14ac:dyDescent="0.2">
      <c r="B62" t="s">
        <v>121</v>
      </c>
      <c r="C62" s="7"/>
    </row>
    <row r="63" spans="2:4" ht="15.75" hidden="1" x14ac:dyDescent="0.25">
      <c r="B63" s="24" t="s">
        <v>36</v>
      </c>
      <c r="C63" s="24"/>
      <c r="D63" s="5"/>
    </row>
    <row r="64" spans="2:4" hidden="1" x14ac:dyDescent="0.2">
      <c r="B64" s="5" t="s">
        <v>97</v>
      </c>
      <c r="C64" s="5"/>
      <c r="D64" s="5"/>
    </row>
    <row r="65" spans="2:4" hidden="1" x14ac:dyDescent="0.2">
      <c r="B65" s="5" t="s">
        <v>90</v>
      </c>
      <c r="C65" s="5"/>
      <c r="D65" s="5"/>
    </row>
    <row r="66" spans="2:4" hidden="1" x14ac:dyDescent="0.2">
      <c r="B66" s="5" t="s">
        <v>89</v>
      </c>
      <c r="C66" s="5"/>
      <c r="D66" s="5"/>
    </row>
    <row r="67" spans="2:4" hidden="1" x14ac:dyDescent="0.2">
      <c r="B67" s="5" t="s">
        <v>38</v>
      </c>
      <c r="C67" s="5"/>
      <c r="D67" s="5"/>
    </row>
    <row r="68" spans="2:4" hidden="1" x14ac:dyDescent="0.2">
      <c r="B68" s="5" t="s">
        <v>8</v>
      </c>
      <c r="C68" s="5"/>
      <c r="D68" s="5"/>
    </row>
    <row r="69" spans="2:4" hidden="1" x14ac:dyDescent="0.2">
      <c r="B69" s="5" t="s">
        <v>70</v>
      </c>
      <c r="C69" s="5"/>
    </row>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c r="D77" s="5"/>
    </row>
    <row r="78" spans="2:4" hidden="1" x14ac:dyDescent="0.2">
      <c r="B78" s="5" t="s">
        <v>26</v>
      </c>
      <c r="C78" s="5"/>
      <c r="D78" s="5"/>
    </row>
    <row r="79" spans="2:4" hidden="1" x14ac:dyDescent="0.2">
      <c r="B79" s="5" t="s">
        <v>27</v>
      </c>
      <c r="C79" s="5"/>
      <c r="D79" s="5"/>
    </row>
    <row r="80" spans="2:4" hidden="1" x14ac:dyDescent="0.2">
      <c r="B80" s="5" t="s">
        <v>25</v>
      </c>
      <c r="C80" s="5"/>
      <c r="D80" s="5"/>
    </row>
    <row r="81" spans="2:4" hidden="1" x14ac:dyDescent="0.2">
      <c r="B81" s="5" t="s">
        <v>33</v>
      </c>
      <c r="C81" s="5"/>
      <c r="D81" s="5"/>
    </row>
    <row r="82" spans="2:4" hidden="1" x14ac:dyDescent="0.2">
      <c r="B82" s="5" t="s">
        <v>31</v>
      </c>
      <c r="C82" s="5"/>
      <c r="D82" s="5"/>
    </row>
    <row r="83" spans="2:4" hidden="1" x14ac:dyDescent="0.2">
      <c r="B83" s="5" t="s">
        <v>30</v>
      </c>
      <c r="C83" s="5"/>
      <c r="D83" s="5"/>
    </row>
    <row r="84" spans="2:4" hidden="1" x14ac:dyDescent="0.2">
      <c r="B84" s="5" t="s">
        <v>28</v>
      </c>
      <c r="C84" s="5"/>
      <c r="D84" s="5"/>
    </row>
    <row r="85" spans="2:4" hidden="1" x14ac:dyDescent="0.2">
      <c r="B85" s="5" t="s">
        <v>23</v>
      </c>
      <c r="C85" s="5"/>
      <c r="D85" s="5"/>
    </row>
    <row r="86" spans="2:4" hidden="1" x14ac:dyDescent="0.2">
      <c r="B86" s="5" t="s">
        <v>32</v>
      </c>
      <c r="C86" s="5"/>
      <c r="D86" s="5"/>
    </row>
    <row r="87" spans="2:4" hidden="1" x14ac:dyDescent="0.2">
      <c r="B87" s="5" t="s">
        <v>29</v>
      </c>
      <c r="C87" s="5"/>
    </row>
  </sheetData>
  <sheetProtection algorithmName="SHA-512" hashValue="ASeXm8EHtLYRlFuoDXtTL9zFaLg6dlBn22WgqCeNQg93us2A+nCEH2XKcRMH9sShQJxW65/de8e+UGXTnlDMog==" saltValue="ywpPs8s4N45QUrBrsrn1WA==" spinCount="100000" sheet="1" objects="1" scenarios="1" formatCells="0" formatColumns="0" formatRows="0" insertRows="0" deleteRows="0" sort="0"/>
  <mergeCells count="11">
    <mergeCell ref="E11:F11"/>
    <mergeCell ref="B41:G41"/>
    <mergeCell ref="B42:G42"/>
    <mergeCell ref="B33:G33"/>
    <mergeCell ref="B34:G34"/>
    <mergeCell ref="B35:G35"/>
    <mergeCell ref="B36:G36"/>
    <mergeCell ref="B37:G37"/>
    <mergeCell ref="B38:G38"/>
    <mergeCell ref="B39:G39"/>
    <mergeCell ref="B40:G40"/>
  </mergeCells>
  <dataValidations count="4">
    <dataValidation type="list" allowBlank="1" showInputMessage="1" showErrorMessage="1" sqref="C13:C14" xr:uid="{00000000-0002-0000-0600-000000000000}">
      <formula1>$B$46:$B$48</formula1>
    </dataValidation>
    <dataValidation type="list" allowBlank="1" showInputMessage="1" showErrorMessage="1" sqref="D13:D24" xr:uid="{00000000-0002-0000-0600-000001000000}">
      <formula1>$B$57:$B$59</formula1>
    </dataValidation>
    <dataValidation type="list" allowBlank="1" showInputMessage="1" showErrorMessage="1" sqref="C15:C24" xr:uid="{00000000-0002-0000-0600-000002000000}">
      <formula1>$B$60:$B$62</formula1>
    </dataValidation>
    <dataValidation type="list" allowBlank="1" showInputMessage="1" showErrorMessage="1" sqref="G13:G24" xr:uid="{00000000-0002-0000-0600-000003000000}">
      <formula1>$B$63:$B$69</formula1>
    </dataValidation>
  </dataValidations>
  <pageMargins left="0.75" right="0.75" top="1" bottom="1" header="0.5" footer="0.5"/>
  <pageSetup scale="59" orientation="portrait" r:id="rId1"/>
  <headerFooter alignWithMargins="0">
    <oddFooter>&amp;C&amp;F&amp;R&amp;A</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39"/>
  <sheetViews>
    <sheetView zoomScaleNormal="100" workbookViewId="0">
      <selection activeCell="K20" sqref="K20"/>
    </sheetView>
  </sheetViews>
  <sheetFormatPr defaultRowHeight="12.75" x14ac:dyDescent="0.2"/>
  <cols>
    <col min="1" max="1" width="4.42578125" bestFit="1" customWidth="1"/>
    <col min="2" max="3" width="35.5703125" customWidth="1"/>
    <col min="4" max="4" width="18.42578125" customWidth="1"/>
    <col min="5" max="5" width="12.28515625" customWidth="1"/>
    <col min="6" max="6" width="18" customWidth="1"/>
  </cols>
  <sheetData>
    <row r="1" spans="1:6" ht="18" x14ac:dyDescent="0.25">
      <c r="B1" s="1" t="s">
        <v>140</v>
      </c>
      <c r="C1" s="1"/>
    </row>
    <row r="2" spans="1:6" ht="18.75" thickBot="1" x14ac:dyDescent="0.3">
      <c r="B2" s="1"/>
      <c r="C2" s="1"/>
    </row>
    <row r="3" spans="1:6" s="7" customFormat="1" ht="15.75" x14ac:dyDescent="0.25">
      <c r="B3" s="14"/>
      <c r="C3" s="65" t="s">
        <v>125</v>
      </c>
      <c r="D3" s="172" t="s">
        <v>0</v>
      </c>
      <c r="E3" s="172"/>
      <c r="F3" s="15" t="s">
        <v>1</v>
      </c>
    </row>
    <row r="4" spans="1:6" s="7" customFormat="1" ht="16.5" thickBot="1" x14ac:dyDescent="0.3">
      <c r="B4" s="26" t="s">
        <v>40</v>
      </c>
      <c r="C4" s="128" t="s">
        <v>121</v>
      </c>
      <c r="D4" s="27" t="s">
        <v>39</v>
      </c>
      <c r="E4" s="17" t="s">
        <v>2</v>
      </c>
      <c r="F4" s="18" t="s">
        <v>21</v>
      </c>
    </row>
    <row r="5" spans="1:6" s="7" customFormat="1" ht="15" x14ac:dyDescent="0.2">
      <c r="B5" s="71" t="str">
        <f>'I. Direct Personnel'!B13</f>
        <v>Sample: Project Manager</v>
      </c>
      <c r="C5" s="69" t="s">
        <v>121</v>
      </c>
      <c r="D5" s="72">
        <f>'I. Direct Personnel'!H13</f>
        <v>60000</v>
      </c>
      <c r="E5" s="73">
        <v>0.2</v>
      </c>
      <c r="F5" s="70">
        <f>D5*E5</f>
        <v>12000</v>
      </c>
    </row>
    <row r="6" spans="1:6" s="7" customFormat="1" ht="15" x14ac:dyDescent="0.2">
      <c r="B6" s="71" t="str">
        <f>'I. Direct Personnel'!B14</f>
        <v>Sample: Project Manager</v>
      </c>
      <c r="C6" s="69" t="s">
        <v>120</v>
      </c>
      <c r="D6" s="72">
        <f>'I. Direct Personnel'!H14</f>
        <v>15000</v>
      </c>
      <c r="E6" s="68">
        <v>0.2</v>
      </c>
      <c r="F6" s="70">
        <f>D6*E6</f>
        <v>3000</v>
      </c>
    </row>
    <row r="7" spans="1:6" s="7" customFormat="1" ht="15" x14ac:dyDescent="0.2">
      <c r="A7" s="7">
        <v>1</v>
      </c>
      <c r="B7" s="151" t="str">
        <f>'I. Direct Personnel'!B15</f>
        <v>One Stop Operator</v>
      </c>
      <c r="C7" s="152" t="s">
        <v>120</v>
      </c>
      <c r="D7" s="83">
        <f>'I. Direct Personnel'!H15</f>
        <v>0</v>
      </c>
      <c r="E7" s="29">
        <v>0</v>
      </c>
      <c r="F7" s="80">
        <f>ROUND(D7*E7,0)</f>
        <v>0</v>
      </c>
    </row>
    <row r="8" spans="1:6" s="7" customFormat="1" ht="15" x14ac:dyDescent="0.2">
      <c r="A8" s="7">
        <v>2</v>
      </c>
      <c r="B8" s="151" t="str">
        <f>'I. Direct Personnel'!B16</f>
        <v>One Stop Operator</v>
      </c>
      <c r="C8" s="152" t="s">
        <v>121</v>
      </c>
      <c r="D8" s="83">
        <f>'I. Direct Personnel'!H16</f>
        <v>0</v>
      </c>
      <c r="E8" s="29">
        <v>0</v>
      </c>
      <c r="F8" s="80">
        <f t="shared" ref="F8:F16" si="0">ROUND(D8*E8,0)</f>
        <v>0</v>
      </c>
    </row>
    <row r="9" spans="1:6" s="7" customFormat="1" ht="15" x14ac:dyDescent="0.2">
      <c r="A9" s="7">
        <v>3</v>
      </c>
      <c r="B9" s="28">
        <f>'I. Direct Personnel'!B17</f>
        <v>0</v>
      </c>
      <c r="C9" s="21" t="s">
        <v>53</v>
      </c>
      <c r="D9" s="83">
        <f>'I. Direct Personnel'!H17</f>
        <v>0</v>
      </c>
      <c r="E9" s="29">
        <v>0</v>
      </c>
      <c r="F9" s="80">
        <f t="shared" si="0"/>
        <v>0</v>
      </c>
    </row>
    <row r="10" spans="1:6" s="7" customFormat="1" ht="15" x14ac:dyDescent="0.2">
      <c r="A10" s="7">
        <v>4</v>
      </c>
      <c r="B10" s="28">
        <f>'I. Direct Personnel'!B18</f>
        <v>0</v>
      </c>
      <c r="C10" s="21" t="s">
        <v>53</v>
      </c>
      <c r="D10" s="83">
        <f>'I. Direct Personnel'!H18</f>
        <v>0</v>
      </c>
      <c r="E10" s="29">
        <v>0</v>
      </c>
      <c r="F10" s="80">
        <f t="shared" si="0"/>
        <v>0</v>
      </c>
    </row>
    <row r="11" spans="1:6" s="7" customFormat="1" ht="15" x14ac:dyDescent="0.2">
      <c r="A11" s="7">
        <v>5</v>
      </c>
      <c r="B11" s="28">
        <f>'I. Direct Personnel'!B19</f>
        <v>0</v>
      </c>
      <c r="C11" s="21" t="s">
        <v>53</v>
      </c>
      <c r="D11" s="83">
        <f>'I. Direct Personnel'!H19</f>
        <v>0</v>
      </c>
      <c r="E11" s="29">
        <v>0</v>
      </c>
      <c r="F11" s="80">
        <f t="shared" si="0"/>
        <v>0</v>
      </c>
    </row>
    <row r="12" spans="1:6" s="7" customFormat="1" ht="15" x14ac:dyDescent="0.2">
      <c r="A12" s="7">
        <v>6</v>
      </c>
      <c r="B12" s="28">
        <f>'I. Direct Personnel'!B20</f>
        <v>0</v>
      </c>
      <c r="C12" s="21" t="s">
        <v>53</v>
      </c>
      <c r="D12" s="83">
        <f>'I. Direct Personnel'!H20</f>
        <v>0</v>
      </c>
      <c r="E12" s="29">
        <v>0</v>
      </c>
      <c r="F12" s="80">
        <f t="shared" si="0"/>
        <v>0</v>
      </c>
    </row>
    <row r="13" spans="1:6" s="7" customFormat="1" ht="15" x14ac:dyDescent="0.2">
      <c r="A13" s="7">
        <v>7</v>
      </c>
      <c r="B13" s="28">
        <f>'I. Direct Personnel'!B21</f>
        <v>0</v>
      </c>
      <c r="C13" s="21" t="s">
        <v>53</v>
      </c>
      <c r="D13" s="83">
        <f>'I. Direct Personnel'!H21</f>
        <v>0</v>
      </c>
      <c r="E13" s="29">
        <v>0</v>
      </c>
      <c r="F13" s="80">
        <f t="shared" si="0"/>
        <v>0</v>
      </c>
    </row>
    <row r="14" spans="1:6" s="7" customFormat="1" ht="15" x14ac:dyDescent="0.2">
      <c r="A14" s="7">
        <v>8</v>
      </c>
      <c r="B14" s="28">
        <f>'I. Direct Personnel'!B22</f>
        <v>0</v>
      </c>
      <c r="C14" s="21" t="s">
        <v>53</v>
      </c>
      <c r="D14" s="83">
        <f>'I. Direct Personnel'!H22</f>
        <v>0</v>
      </c>
      <c r="E14" s="29">
        <v>0</v>
      </c>
      <c r="F14" s="80">
        <f t="shared" si="0"/>
        <v>0</v>
      </c>
    </row>
    <row r="15" spans="1:6" s="7" customFormat="1" ht="15" x14ac:dyDescent="0.2">
      <c r="A15" s="7">
        <v>9</v>
      </c>
      <c r="B15" s="28">
        <f>'I. Direct Personnel'!B23</f>
        <v>0</v>
      </c>
      <c r="C15" s="21" t="s">
        <v>53</v>
      </c>
      <c r="D15" s="83">
        <f>'I. Direct Personnel'!H23</f>
        <v>0</v>
      </c>
      <c r="E15" s="29">
        <v>0</v>
      </c>
      <c r="F15" s="80">
        <f t="shared" si="0"/>
        <v>0</v>
      </c>
    </row>
    <row r="16" spans="1:6" s="7" customFormat="1" ht="15" x14ac:dyDescent="0.2">
      <c r="A16" s="7">
        <v>10</v>
      </c>
      <c r="B16" s="28">
        <f>'I. Direct Personnel'!B24</f>
        <v>0</v>
      </c>
      <c r="C16" s="21" t="s">
        <v>53</v>
      </c>
      <c r="D16" s="83">
        <f>'I. Direct Personnel'!H24</f>
        <v>0</v>
      </c>
      <c r="E16" s="29">
        <v>0</v>
      </c>
      <c r="F16" s="80">
        <f t="shared" si="0"/>
        <v>0</v>
      </c>
    </row>
    <row r="17" spans="1:6" s="7" customFormat="1" ht="16.5" customHeight="1" x14ac:dyDescent="0.25">
      <c r="B17" s="79" t="s">
        <v>79</v>
      </c>
      <c r="C17" s="79"/>
      <c r="D17" s="85">
        <f>SUM(D7:D16)-'I. Direct Personnel'!H25</f>
        <v>0</v>
      </c>
      <c r="E17" s="13" t="s">
        <v>1</v>
      </c>
      <c r="F17" s="42">
        <f>SUM(F7:F16)</f>
        <v>0</v>
      </c>
    </row>
    <row r="18" spans="1:6" s="7" customFormat="1" ht="15" x14ac:dyDescent="0.2"/>
    <row r="19" spans="1:6" s="7" customFormat="1" ht="15.75" x14ac:dyDescent="0.25">
      <c r="E19" s="13" t="s">
        <v>122</v>
      </c>
      <c r="F19" s="131">
        <f>SUMIF(C7:C16,"Program",F7:F16)</f>
        <v>0</v>
      </c>
    </row>
    <row r="20" spans="1:6" s="7" customFormat="1" ht="15.75" x14ac:dyDescent="0.25">
      <c r="E20" s="13" t="s">
        <v>123</v>
      </c>
      <c r="F20" s="131">
        <f>SUMIF(C7:C16,"Admin",F7:F16)</f>
        <v>0</v>
      </c>
    </row>
    <row r="21" spans="1:6" s="7" customFormat="1" ht="15" x14ac:dyDescent="0.2">
      <c r="E21" s="79" t="s">
        <v>124</v>
      </c>
      <c r="F21" s="132">
        <f>F17-F19-F20</f>
        <v>0</v>
      </c>
    </row>
    <row r="22" spans="1:6" s="7" customFormat="1" ht="15" x14ac:dyDescent="0.2"/>
    <row r="23" spans="1:6" s="7" customFormat="1" ht="15.75" x14ac:dyDescent="0.25">
      <c r="B23" s="24" t="s">
        <v>74</v>
      </c>
      <c r="C23" s="24"/>
    </row>
    <row r="24" spans="1:6" s="7" customFormat="1" ht="15" x14ac:dyDescent="0.2">
      <c r="A24" s="7">
        <v>1</v>
      </c>
      <c r="B24" s="170"/>
      <c r="C24" s="170"/>
      <c r="D24" s="170"/>
      <c r="E24" s="170"/>
      <c r="F24" s="170"/>
    </row>
    <row r="25" spans="1:6" s="7" customFormat="1" ht="15" x14ac:dyDescent="0.2">
      <c r="A25" s="7">
        <v>2</v>
      </c>
      <c r="B25" s="170"/>
      <c r="C25" s="170"/>
      <c r="D25" s="170"/>
      <c r="E25" s="170"/>
      <c r="F25" s="170"/>
    </row>
    <row r="26" spans="1:6" s="7" customFormat="1" ht="15" x14ac:dyDescent="0.2">
      <c r="A26" s="7">
        <v>3</v>
      </c>
      <c r="B26" s="170"/>
      <c r="C26" s="170"/>
      <c r="D26" s="170"/>
      <c r="E26" s="170"/>
      <c r="F26" s="170"/>
    </row>
    <row r="27" spans="1:6" s="7" customFormat="1" ht="15" x14ac:dyDescent="0.2">
      <c r="A27" s="7">
        <v>4</v>
      </c>
      <c r="B27" s="170"/>
      <c r="C27" s="170"/>
      <c r="D27" s="170"/>
      <c r="E27" s="170"/>
      <c r="F27" s="170"/>
    </row>
    <row r="28" spans="1:6" s="7" customFormat="1" ht="15" x14ac:dyDescent="0.2">
      <c r="A28" s="7">
        <v>5</v>
      </c>
      <c r="B28" s="170"/>
      <c r="C28" s="170"/>
      <c r="D28" s="170"/>
      <c r="E28" s="170"/>
      <c r="F28" s="170"/>
    </row>
    <row r="29" spans="1:6" s="7" customFormat="1" ht="15" x14ac:dyDescent="0.2">
      <c r="A29" s="7">
        <v>6</v>
      </c>
      <c r="B29" s="170"/>
      <c r="C29" s="170"/>
      <c r="D29" s="170"/>
      <c r="E29" s="170"/>
      <c r="F29" s="170"/>
    </row>
    <row r="30" spans="1:6" s="7" customFormat="1" ht="15" x14ac:dyDescent="0.2">
      <c r="A30" s="7">
        <v>7</v>
      </c>
      <c r="B30" s="170"/>
      <c r="C30" s="170"/>
      <c r="D30" s="170"/>
      <c r="E30" s="170"/>
      <c r="F30" s="170"/>
    </row>
    <row r="31" spans="1:6" s="7" customFormat="1" ht="15" x14ac:dyDescent="0.2">
      <c r="A31" s="7">
        <v>8</v>
      </c>
      <c r="B31" s="170"/>
      <c r="C31" s="170"/>
      <c r="D31" s="170"/>
      <c r="E31" s="170"/>
      <c r="F31" s="170"/>
    </row>
    <row r="32" spans="1:6" s="7" customFormat="1" ht="15" x14ac:dyDescent="0.2">
      <c r="A32" s="7">
        <v>9</v>
      </c>
      <c r="B32" s="170"/>
      <c r="C32" s="170"/>
      <c r="D32" s="170"/>
      <c r="E32" s="170"/>
      <c r="F32" s="170"/>
    </row>
    <row r="33" spans="1:6" s="7" customFormat="1" ht="15" x14ac:dyDescent="0.2">
      <c r="A33" s="7">
        <v>10</v>
      </c>
      <c r="B33" s="170"/>
      <c r="C33" s="170"/>
      <c r="D33" s="170"/>
      <c r="E33" s="170"/>
      <c r="F33" s="170"/>
    </row>
    <row r="37" spans="1:6" hidden="1" x14ac:dyDescent="0.2">
      <c r="B37" t="s">
        <v>130</v>
      </c>
    </row>
    <row r="38" spans="1:6" hidden="1" x14ac:dyDescent="0.2">
      <c r="B38" t="s">
        <v>120</v>
      </c>
    </row>
    <row r="39" spans="1:6" hidden="1" x14ac:dyDescent="0.2">
      <c r="B39" t="s">
        <v>121</v>
      </c>
    </row>
  </sheetData>
  <sheetProtection algorithmName="SHA-512" hashValue="81GiXcQuumReUbYQyBRR2gGr+7Ys1bzvgItdmhUrxWqO9wuGLKbgszbi74cA2Vh2tpKYI1WvHxrK157yJi4nPA==" saltValue="gkcc0bhrIcUkV6LbI4pSmA==" spinCount="100000" sheet="1" objects="1" scenarios="1" formatCells="0" formatColumns="0" formatRows="0" insertRows="0" deleteRows="0" sort="0"/>
  <mergeCells count="11">
    <mergeCell ref="D3:E3"/>
    <mergeCell ref="B24:F24"/>
    <mergeCell ref="B25:F25"/>
    <mergeCell ref="B26:F26"/>
    <mergeCell ref="B27:F27"/>
    <mergeCell ref="B33:F33"/>
    <mergeCell ref="B28:F28"/>
    <mergeCell ref="B29:F29"/>
    <mergeCell ref="B30:F30"/>
    <mergeCell ref="B31:F31"/>
    <mergeCell ref="B32:F32"/>
  </mergeCells>
  <dataValidations count="2">
    <dataValidation type="list" allowBlank="1" showInputMessage="1" showErrorMessage="1" sqref="C5:C6" xr:uid="{00000000-0002-0000-0700-000000000000}">
      <formula1>$B$48:$B$50</formula1>
    </dataValidation>
    <dataValidation type="list" allowBlank="1" showInputMessage="1" showErrorMessage="1" sqref="C7:C16" xr:uid="{00000000-0002-0000-0700-000001000000}">
      <formula1>$B$37:$B$39</formula1>
    </dataValidation>
  </dataValidations>
  <pageMargins left="0.75" right="0.75" top="1" bottom="1" header="0.5" footer="0.5"/>
  <pageSetup scale="73" orientation="portrait" r:id="rId1"/>
  <headerFooter alignWithMargins="0">
    <oddFooter>&amp;C&amp;F&amp;R&amp;A</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activeCell="D23" sqref="D23"/>
    </sheetView>
  </sheetViews>
  <sheetFormatPr defaultRowHeight="12.75" x14ac:dyDescent="0.2"/>
  <cols>
    <col min="1" max="1" width="5" customWidth="1"/>
    <col min="2" max="2" width="50.140625" customWidth="1"/>
    <col min="3" max="3" width="24.7109375" customWidth="1"/>
    <col min="4" max="4" width="20.5703125" customWidth="1"/>
    <col min="5" max="5" width="13.7109375" customWidth="1"/>
  </cols>
  <sheetData>
    <row r="1" spans="2:5" ht="18" x14ac:dyDescent="0.25">
      <c r="B1" s="1" t="s">
        <v>82</v>
      </c>
    </row>
    <row r="2" spans="2:5" ht="18" x14ac:dyDescent="0.25">
      <c r="B2" s="1"/>
    </row>
    <row r="3" spans="2:5" ht="15.75" x14ac:dyDescent="0.25">
      <c r="B3" s="24" t="s">
        <v>56</v>
      </c>
    </row>
    <row r="4" spans="2:5" ht="15.75" x14ac:dyDescent="0.25">
      <c r="B4" s="24" t="s">
        <v>104</v>
      </c>
    </row>
    <row r="5" spans="2:5" ht="15.75" x14ac:dyDescent="0.25">
      <c r="B5" s="24" t="s">
        <v>83</v>
      </c>
    </row>
    <row r="6" spans="2:5" ht="15.75" x14ac:dyDescent="0.25">
      <c r="B6" s="24"/>
    </row>
    <row r="7" spans="2:5" ht="18.75" thickBot="1" x14ac:dyDescent="0.3">
      <c r="B7" s="1"/>
    </row>
    <row r="8" spans="2:5" s="7" customFormat="1" ht="16.5" thickBot="1" x14ac:dyDescent="0.3">
      <c r="B8" s="38" t="s">
        <v>11</v>
      </c>
      <c r="C8" s="39" t="s">
        <v>76</v>
      </c>
      <c r="D8" s="39" t="s">
        <v>10</v>
      </c>
      <c r="E8" s="40" t="s">
        <v>9</v>
      </c>
    </row>
    <row r="9" spans="2:5" s="7" customFormat="1" ht="15" x14ac:dyDescent="0.2">
      <c r="B9" s="86" t="s">
        <v>43</v>
      </c>
      <c r="C9" s="8" t="s">
        <v>53</v>
      </c>
      <c r="D9" s="84"/>
      <c r="E9" s="81"/>
    </row>
    <row r="10" spans="2:5" s="7" customFormat="1" ht="15" x14ac:dyDescent="0.2">
      <c r="B10" s="86" t="s">
        <v>44</v>
      </c>
      <c r="C10" s="8" t="s">
        <v>53</v>
      </c>
      <c r="D10" s="84"/>
      <c r="E10" s="81"/>
    </row>
    <row r="11" spans="2:5" s="7" customFormat="1" ht="15" x14ac:dyDescent="0.2">
      <c r="B11" s="86" t="s">
        <v>6</v>
      </c>
      <c r="C11" s="8" t="s">
        <v>53</v>
      </c>
      <c r="D11" s="84"/>
      <c r="E11" s="80"/>
    </row>
    <row r="12" spans="2:5" s="7" customFormat="1" ht="15" x14ac:dyDescent="0.2">
      <c r="B12" s="86" t="s">
        <v>68</v>
      </c>
      <c r="C12" s="8" t="s">
        <v>53</v>
      </c>
      <c r="D12" s="84"/>
      <c r="E12" s="81"/>
    </row>
    <row r="13" spans="2:5" s="7" customFormat="1" ht="15" x14ac:dyDescent="0.2">
      <c r="B13" s="86" t="s">
        <v>151</v>
      </c>
      <c r="C13" s="8" t="s">
        <v>53</v>
      </c>
      <c r="D13" s="84"/>
      <c r="E13" s="81"/>
    </row>
    <row r="14" spans="2:5" s="7" customFormat="1" ht="15" x14ac:dyDescent="0.2">
      <c r="B14" s="86" t="s">
        <v>152</v>
      </c>
      <c r="C14" s="8" t="s">
        <v>53</v>
      </c>
      <c r="D14" s="84"/>
      <c r="E14" s="80"/>
    </row>
    <row r="15" spans="2:5" s="7" customFormat="1" ht="15.75" x14ac:dyDescent="0.25">
      <c r="C15" s="13"/>
      <c r="D15" s="13" t="s">
        <v>1</v>
      </c>
      <c r="E15" s="42">
        <f>SUM(E9:E14)</f>
        <v>0</v>
      </c>
    </row>
    <row r="16" spans="2:5" s="7" customFormat="1" ht="15.75" x14ac:dyDescent="0.25">
      <c r="B16" s="24" t="s">
        <v>78</v>
      </c>
      <c r="C16" s="13"/>
      <c r="D16" s="13"/>
      <c r="E16" s="34"/>
    </row>
    <row r="17" spans="1:5" s="7" customFormat="1" ht="15" x14ac:dyDescent="0.2">
      <c r="A17" s="79" t="s">
        <v>12</v>
      </c>
      <c r="B17" s="186"/>
      <c r="C17" s="186"/>
      <c r="D17" s="186"/>
      <c r="E17" s="186"/>
    </row>
    <row r="18" spans="1:5" s="7" customFormat="1" ht="15" x14ac:dyDescent="0.2">
      <c r="A18" s="79" t="s">
        <v>13</v>
      </c>
      <c r="B18" s="186"/>
      <c r="C18" s="186"/>
      <c r="D18" s="186"/>
      <c r="E18" s="186"/>
    </row>
    <row r="19" spans="1:5" s="7" customFormat="1" ht="15" x14ac:dyDescent="0.2">
      <c r="A19" s="79" t="s">
        <v>14</v>
      </c>
      <c r="B19" s="186"/>
      <c r="C19" s="186"/>
      <c r="D19" s="186"/>
      <c r="E19" s="186"/>
    </row>
    <row r="20" spans="1:5" s="7" customFormat="1" ht="15" x14ac:dyDescent="0.2">
      <c r="A20" s="79" t="s">
        <v>15</v>
      </c>
      <c r="B20" s="186"/>
      <c r="C20" s="186"/>
      <c r="D20" s="186"/>
      <c r="E20" s="186"/>
    </row>
    <row r="21" spans="1:5" s="7" customFormat="1" ht="15" x14ac:dyDescent="0.2">
      <c r="A21" s="79" t="s">
        <v>16</v>
      </c>
      <c r="B21" s="186"/>
      <c r="C21" s="186"/>
      <c r="D21" s="186"/>
      <c r="E21" s="186"/>
    </row>
    <row r="22" spans="1:5" s="7" customFormat="1" ht="15" x14ac:dyDescent="0.2">
      <c r="A22" s="79" t="s">
        <v>24</v>
      </c>
      <c r="B22" s="185"/>
      <c r="C22" s="185"/>
      <c r="D22" s="185"/>
      <c r="E22" s="185"/>
    </row>
    <row r="23" spans="1:5" ht="16.5" customHeight="1" x14ac:dyDescent="0.2"/>
    <row r="33" spans="2:2" hidden="1" x14ac:dyDescent="0.2">
      <c r="B33" s="5" t="s">
        <v>53</v>
      </c>
    </row>
    <row r="34" spans="2:2" hidden="1" x14ac:dyDescent="0.2">
      <c r="B34" s="5" t="s">
        <v>80</v>
      </c>
    </row>
    <row r="35" spans="2:2" hidden="1" x14ac:dyDescent="0.2">
      <c r="B35" s="5" t="s">
        <v>75</v>
      </c>
    </row>
    <row r="36" spans="2:2" hidden="1" x14ac:dyDescent="0.2">
      <c r="B36" s="5" t="s">
        <v>81</v>
      </c>
    </row>
    <row r="37" spans="2:2" hidden="1" x14ac:dyDescent="0.2">
      <c r="B37" s="5" t="s">
        <v>77</v>
      </c>
    </row>
  </sheetData>
  <sheetProtection algorithmName="SHA-512" hashValue="xxpJt+uRt03aL29z91ILHqA5n6yinYK10BT3yk5WZ4UIBdSs71txbDL96WDduJIemXENW+tD+rBbpyZLsJcTgQ==" saltValue="2gjzpFnFavtg+QyYByNabQ==" spinCount="100000" sheet="1" objects="1" scenarios="1" formatCells="0" formatColumns="0" formatRows="0" sort="0"/>
  <mergeCells count="6">
    <mergeCell ref="B22:E22"/>
    <mergeCell ref="B21:E21"/>
    <mergeCell ref="B17:E17"/>
    <mergeCell ref="B18:E18"/>
    <mergeCell ref="B19:E19"/>
    <mergeCell ref="B20:E20"/>
  </mergeCells>
  <phoneticPr fontId="7" type="noConversion"/>
  <dataValidations count="1">
    <dataValidation type="list" allowBlank="1" showInputMessage="1" showErrorMessage="1" sqref="C9:C14" xr:uid="{00000000-0002-0000-0800-000000000000}">
      <formula1>$B$33:$B$37</formula1>
    </dataValidation>
  </dataValidations>
  <pageMargins left="0.75" right="0.75" top="1" bottom="1" header="0.5" footer="0.5"/>
  <pageSetup scale="7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code</vt:lpstr>
      <vt:lpstr>Summary</vt:lpstr>
      <vt:lpstr>E. Travel</vt:lpstr>
      <vt:lpstr>F. Equip-OSDS</vt:lpstr>
      <vt:lpstr>G. Consult-Contract</vt:lpstr>
      <vt:lpstr>H. Other Overhead</vt:lpstr>
      <vt:lpstr>I. Direct Personnel</vt:lpstr>
      <vt:lpstr>J. Direct Fringe</vt:lpstr>
      <vt:lpstr>K. Match</vt:lpstr>
      <vt:lpstr>'E. Travel'!Print_Area</vt:lpstr>
      <vt:lpstr>'F. Equip-OSDS'!Print_Area</vt:lpstr>
      <vt:lpstr>'G. Consult-Contract'!Print_Area</vt:lpstr>
      <vt:lpstr>'H. Other Overhead'!Print_Area</vt:lpstr>
      <vt:lpstr>'I. Direct Personnel'!Print_Area</vt:lpstr>
      <vt:lpstr>'J. Direct Fringe'!Print_Area</vt:lpstr>
      <vt:lpstr>'K. Match'!Print_Area</vt:lpstr>
      <vt:lpstr>Summary!Print_Area</vt:lpstr>
    </vt:vector>
  </TitlesOfParts>
  <Company>LVMPD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a7891a</dc:creator>
  <cp:lastModifiedBy>MaryAnn Avendano</cp:lastModifiedBy>
  <cp:lastPrinted>2019-05-13T16:03:54Z</cp:lastPrinted>
  <dcterms:created xsi:type="dcterms:W3CDTF">2003-04-04T21:27:58Z</dcterms:created>
  <dcterms:modified xsi:type="dcterms:W3CDTF">2020-11-18T20:35:23Z</dcterms:modified>
</cp:coreProperties>
</file>