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__2022 RFP\Budgets\"/>
    </mc:Choice>
  </mc:AlternateContent>
  <xr:revisionPtr revIDLastSave="0" documentId="13_ncr:1_{7656BEDC-1423-4382-9D29-0C0C6B0D5968}" xr6:coauthVersionLast="47" xr6:coauthVersionMax="47" xr10:uidLastSave="{00000000-0000-0000-0000-000000000000}"/>
  <bookViews>
    <workbookView xWindow="-120" yWindow="-120" windowWidth="29040" windowHeight="15720" tabRatio="570" firstSheet="1" activeTab="6" xr2:uid="{00000000-000D-0000-FFFF-FFFF00000000}"/>
  </bookViews>
  <sheets>
    <sheet name="code" sheetId="13" state="hidden" r:id="rId1"/>
    <sheet name="Summary" sheetId="9" r:id="rId2"/>
    <sheet name="E. Travel" sheetId="4" r:id="rId3"/>
    <sheet name="F. Equip-OSDS" sheetId="2" r:id="rId4"/>
    <sheet name="G. Consult-Contract" sheetId="6" r:id="rId5"/>
    <sheet name="H. Other Overhead" sheetId="3" r:id="rId6"/>
    <sheet name="I. Direct Personnel" sheetId="12" r:id="rId7"/>
    <sheet name="J. Direct Fringe" sheetId="14" r:id="rId8"/>
    <sheet name="K. Match" sheetId="11" r:id="rId9"/>
  </sheets>
  <definedNames>
    <definedName name="_xlnm.Print_Area" localSheetId="2">'E. Travel'!$A$1:$G$33</definedName>
    <definedName name="_xlnm.Print_Area" localSheetId="3">'F. Equip-OSDS'!$A$1:$F$35</definedName>
    <definedName name="_xlnm.Print_Area" localSheetId="4">'G. Consult-Contract'!$A$1:$G$44</definedName>
    <definedName name="_xlnm.Print_Area" localSheetId="5">'H. Other Overhead'!$A$1:$I$65</definedName>
    <definedName name="_xlnm.Print_Area" localSheetId="6">'I. Direct Personnel'!$A$1:$H$42</definedName>
    <definedName name="_xlnm.Print_Area" localSheetId="7">'J. Direct Fringe'!$A$1:$F$33</definedName>
    <definedName name="_xlnm.Print_Area" localSheetId="8">'K. Match'!$A$1:$E$22</definedName>
    <definedName name="_xlnm.Print_Area" localSheetId="1">Summary!$A$1:$G$56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9" l="1"/>
  <c r="G12" i="4"/>
  <c r="G13" i="4"/>
  <c r="G14" i="4"/>
  <c r="G15" i="4"/>
  <c r="G16" i="4"/>
  <c r="F14" i="6"/>
  <c r="F15" i="6"/>
  <c r="F16" i="6"/>
  <c r="F17" i="6"/>
  <c r="F18" i="6"/>
  <c r="I27" i="3" l="1"/>
  <c r="I28" i="3"/>
  <c r="I29" i="3"/>
  <c r="I30" i="3"/>
  <c r="I31" i="3"/>
  <c r="I32" i="3"/>
  <c r="D15" i="9" l="1"/>
  <c r="I40" i="3" l="1"/>
  <c r="I39" i="3"/>
  <c r="I35" i="3"/>
  <c r="F22" i="6"/>
  <c r="F21" i="6"/>
  <c r="F22" i="2"/>
  <c r="F21" i="2"/>
  <c r="G20" i="4"/>
  <c r="G19" i="4"/>
  <c r="H16" i="12" l="1"/>
  <c r="H27" i="12" s="1"/>
  <c r="H17" i="12"/>
  <c r="H18" i="12"/>
  <c r="H19" i="12"/>
  <c r="H20" i="12"/>
  <c r="H21" i="12"/>
  <c r="H22" i="12"/>
  <c r="H23" i="12"/>
  <c r="H24" i="12"/>
  <c r="H15" i="12"/>
  <c r="H28" i="12" s="1"/>
  <c r="F10" i="2"/>
  <c r="F19" i="2" s="1"/>
  <c r="C15" i="9" s="1"/>
  <c r="F11" i="2"/>
  <c r="F12" i="2"/>
  <c r="F13" i="2"/>
  <c r="F14" i="2"/>
  <c r="F15" i="2"/>
  <c r="F16" i="2"/>
  <c r="F17" i="2"/>
  <c r="F18" i="2"/>
  <c r="F23" i="2" l="1"/>
  <c r="H25" i="12"/>
  <c r="H29" i="12" s="1"/>
  <c r="I36" i="3"/>
  <c r="I34" i="3"/>
  <c r="G7" i="4"/>
  <c r="D8" i="14"/>
  <c r="F8" i="14" s="1"/>
  <c r="F19" i="14" s="1"/>
  <c r="E29" i="9" s="1"/>
  <c r="I17" i="3"/>
  <c r="I18" i="3"/>
  <c r="I19" i="3"/>
  <c r="I16" i="3"/>
  <c r="I15" i="3"/>
  <c r="I14" i="3"/>
  <c r="F13" i="6"/>
  <c r="F12" i="6"/>
  <c r="F11" i="6"/>
  <c r="F10" i="6"/>
  <c r="F9" i="6"/>
  <c r="G11" i="4"/>
  <c r="G10" i="4"/>
  <c r="G9" i="4"/>
  <c r="G8" i="4"/>
  <c r="I13" i="3"/>
  <c r="E15" i="11"/>
  <c r="B8" i="14"/>
  <c r="B9" i="14"/>
  <c r="B10" i="14"/>
  <c r="B11" i="14"/>
  <c r="B12" i="14"/>
  <c r="B13" i="14"/>
  <c r="B14" i="14"/>
  <c r="B15" i="14"/>
  <c r="B16" i="14"/>
  <c r="B7" i="14"/>
  <c r="B6" i="14"/>
  <c r="B5" i="14"/>
  <c r="H14" i="12"/>
  <c r="D6" i="14" s="1"/>
  <c r="F6" i="14" s="1"/>
  <c r="H13" i="12"/>
  <c r="D5" i="14" s="1"/>
  <c r="F5" i="14" s="1"/>
  <c r="D9" i="14"/>
  <c r="F9" i="14" s="1"/>
  <c r="D10" i="14"/>
  <c r="F10" i="14" s="1"/>
  <c r="D11" i="14"/>
  <c r="F11" i="14" s="1"/>
  <c r="D12" i="14"/>
  <c r="F12" i="14" s="1"/>
  <c r="D13" i="14"/>
  <c r="F13" i="14" s="1"/>
  <c r="D14" i="14"/>
  <c r="F14" i="14" s="1"/>
  <c r="D15" i="14"/>
  <c r="F15" i="14" s="1"/>
  <c r="D16" i="14"/>
  <c r="F16" i="14" s="1"/>
  <c r="I20" i="3"/>
  <c r="I21" i="3"/>
  <c r="I22" i="3"/>
  <c r="I23" i="3"/>
  <c r="I24" i="3"/>
  <c r="I25" i="3"/>
  <c r="I26" i="3"/>
  <c r="I12" i="3"/>
  <c r="F8" i="6"/>
  <c r="F8" i="2"/>
  <c r="F7" i="2"/>
  <c r="G6" i="4"/>
  <c r="G5" i="4"/>
  <c r="G23" i="9"/>
  <c r="G24" i="9" s="1"/>
  <c r="G19" i="9"/>
  <c r="G18" i="9"/>
  <c r="G16" i="9"/>
  <c r="G15" i="9"/>
  <c r="G14" i="9"/>
  <c r="C29" i="9" l="1"/>
  <c r="I37" i="3"/>
  <c r="I41" i="3" s="1"/>
  <c r="D7" i="14"/>
  <c r="F19" i="6"/>
  <c r="G17" i="4"/>
  <c r="C14" i="9" l="1"/>
  <c r="G21" i="4"/>
  <c r="C17" i="9"/>
  <c r="F7" i="14"/>
  <c r="D17" i="14"/>
  <c r="C16" i="9"/>
  <c r="F23" i="6"/>
  <c r="D21" i="9"/>
  <c r="C18" i="9"/>
  <c r="F17" i="14" l="1"/>
  <c r="C19" i="9" s="1"/>
  <c r="F20" i="14"/>
  <c r="E30" i="9" l="1"/>
  <c r="E31" i="9" s="1"/>
  <c r="F30" i="9" s="1"/>
  <c r="C30" i="9"/>
  <c r="C31" i="9" s="1"/>
  <c r="D29" i="9" s="1"/>
  <c r="F21" i="14"/>
  <c r="C20" i="9"/>
  <c r="C22" i="9" s="1"/>
  <c r="C25" i="9" s="1"/>
  <c r="D30" i="9" l="1"/>
  <c r="D31" i="9" s="1"/>
  <c r="F29" i="9"/>
  <c r="F31" i="9" s="1"/>
  <c r="E16" i="9"/>
  <c r="E21" i="9"/>
  <c r="E15" i="9"/>
  <c r="E20" i="9"/>
  <c r="E17" i="9"/>
  <c r="E19" i="9"/>
  <c r="E18" i="9"/>
  <c r="E14" i="9"/>
  <c r="F14" i="9" l="1"/>
  <c r="E2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3" authorId="0" shapeId="0" xr:uid="{00000000-0006-0000-0100-000001000000}">
      <text>
        <r>
          <rPr>
            <b/>
            <sz val="16"/>
            <color indexed="81"/>
            <rFont val="Tahoma"/>
            <family val="2"/>
          </rPr>
          <t>This is a summary of all following budget pages. Please list all amounts as whole dollars.</t>
        </r>
        <r>
          <rPr>
            <sz val="8"/>
            <color indexed="81"/>
            <rFont val="Tahoma"/>
            <family val="2"/>
          </rPr>
          <t xml:space="preserve">
</t>
        </r>
      </text>
    </comment>
    <comment ref="C13" authorId="1" shapeId="0" xr:uid="{00000000-0006-0000-0100-000002000000}">
      <text>
        <r>
          <rPr>
            <b/>
            <sz val="16"/>
            <color indexed="81"/>
            <rFont val="Tahoma"/>
            <family val="2"/>
          </rPr>
          <t>The Provider Paid portion will be the contract amount and does not include expenses paid by WC.</t>
        </r>
        <r>
          <rPr>
            <sz val="9"/>
            <color indexed="81"/>
            <rFont val="Tahoma"/>
            <family val="2"/>
          </rPr>
          <t xml:space="preserve">
</t>
        </r>
      </text>
    </comment>
    <comment ref="D13" authorId="1" shapeId="0" xr:uid="{00000000-0006-0000-0100-000003000000}">
      <text>
        <r>
          <rPr>
            <b/>
            <sz val="16"/>
            <color indexed="81"/>
            <rFont val="Tahoma"/>
            <family val="2"/>
          </rPr>
          <t>This is the amount of expenses paid by WC and held in reserve for the project.</t>
        </r>
        <r>
          <rPr>
            <sz val="9"/>
            <color indexed="81"/>
            <rFont val="Tahoma"/>
            <family val="2"/>
          </rPr>
          <t xml:space="preserve">
</t>
        </r>
      </text>
    </comment>
    <comment ref="C22" authorId="1" shapeId="0" xr:uid="{00000000-0006-0000-0100-000004000000}">
      <text>
        <r>
          <rPr>
            <b/>
            <sz val="16"/>
            <color indexed="81"/>
            <rFont val="Tahoma"/>
            <family val="2"/>
          </rPr>
          <t>This is the total amount of WC funds needed for the project.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200-000001000000}">
      <text>
        <r>
          <rPr>
            <sz val="14"/>
            <color indexed="81"/>
            <rFont val="Tahoma"/>
            <family val="2"/>
          </rPr>
          <t xml:space="preserve">List both local mileage and overnight travel and related expenses on this tab. </t>
        </r>
        <r>
          <rPr>
            <sz val="8"/>
            <color indexed="81"/>
            <rFont val="Tahoma"/>
            <family val="2"/>
          </rPr>
          <t xml:space="preserve">
</t>
        </r>
      </text>
    </comment>
    <comment ref="D3" authorId="1" shapeId="0" xr:uid="{00000000-0006-0000-0200-000002000000}">
      <text>
        <r>
          <rPr>
            <sz val="16"/>
            <color indexed="81"/>
            <rFont val="Times New Roman"/>
            <family val="1"/>
          </rPr>
          <t>Designate if expenses are administrative or program according to WIOA requirements. Admin expenses ONLY include: accounting, financial and cash management, property management, personnel  management, payroll, audit functions, general legal services, oversight and monitoring of admin functions, developing systems, including information systems, related to admin functions, and the costs of awards made to subs or vendors for admin services. 
Program expenses are everything else related to the direct provision of workforce investment services, including services to participants and employers.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300-000001000000}">
      <text>
        <r>
          <rPr>
            <sz val="14"/>
            <color indexed="81"/>
            <rFont val="Tahoma"/>
            <family val="2"/>
          </rPr>
          <t>List non-expendable items that are to be purchased. Non-expendable equipment is tangible property having a useful life of more than one year and an acquisition cost of $500 or more per unit. Applicants should analyze the cost benefits of purchasing versus leasing equipment, especially high cost items and those subject to rapid technical advances. Explain how the equipment is necessary for the success of the project. Include ALL equipment purchases here, regardless of purpose. This page will also include OSDS expenditures that are paid for by WC and the provider. All WC paid expenses are contained on line 1 and detailed in the narrative line below.</t>
        </r>
      </text>
    </comment>
    <comment ref="C5" authorId="1" shapeId="0" xr:uid="{00000000-0006-0000-0300-000002000000}">
      <text>
        <r>
          <rPr>
            <sz val="16"/>
            <color indexed="81"/>
            <rFont val="Times New Roman"/>
            <family val="1"/>
          </rPr>
          <t>Designate if expenses are administrative or program according to WIOA requirements. Admin expenses ONLY include: accounting, financial and cash management, property management, personnel  management, payroll, audit functions, general legal services, oversight and monitoring of admin functions, developing systems, including information systems, related to admin functions, and the costs of awards made to subs or vendors for admin services. 
Program expenses are everything else related to the direct provision of workforce investment services, including services to participants and employers.</t>
        </r>
      </text>
    </comment>
    <comment ref="F6" authorId="1" shapeId="0" xr:uid="{00000000-0006-0000-0300-000003000000}">
      <text>
        <r>
          <rPr>
            <sz val="14"/>
            <color indexed="81"/>
            <rFont val="Tahoma"/>
            <family val="2"/>
          </rPr>
          <t>If the unit cost is listed as less than $500, an error message will flag saying "List on tab H." and the line will not be included in the Total.</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400-000001000000}">
      <text>
        <r>
          <rPr>
            <sz val="14"/>
            <color indexed="81"/>
            <rFont val="Tahoma"/>
            <family val="2"/>
          </rPr>
          <t xml:space="preserve">ALL subcontracts for any </t>
        </r>
        <r>
          <rPr>
            <u/>
            <sz val="14"/>
            <color indexed="81"/>
            <rFont val="Tahoma"/>
            <family val="2"/>
          </rPr>
          <t>service</t>
        </r>
        <r>
          <rPr>
            <sz val="14"/>
            <color indexed="81"/>
            <rFont val="Tahoma"/>
            <family val="2"/>
          </rPr>
          <t xml:space="preserve"> must be listed on this page, regardless of purpose. Put participant service related contracts at the bottom of the supportive services tab B. ALL subcontracts of one thousand dollars ($1,000.00) or over must be submitted to WC staff for procurement compliance approval prior to the award of the contract or the costs may not be reimbursed by contract funds.</t>
        </r>
        <r>
          <rPr>
            <sz val="8"/>
            <color indexed="81"/>
            <rFont val="Tahoma"/>
            <family val="2"/>
          </rPr>
          <t xml:space="preserve">
</t>
        </r>
      </text>
    </comment>
    <comment ref="C6" authorId="1" shapeId="0" xr:uid="{00000000-0006-0000-0400-000002000000}">
      <text>
        <r>
          <rPr>
            <sz val="16"/>
            <color indexed="81"/>
            <rFont val="Times New Roman"/>
            <family val="1"/>
          </rPr>
          <t>Designate if expenses are administrative or program according to WIOA requirements. Admin expenses ONLY include: accounting, financial and cash management, property management, personnel  management, payroll, audit functions, general legal services, oversight and monitoring of admin functions, developing systems, including information systems, related to admin functions, and the costs of awards made to subs or vendors for admin services. 
Program expenses are everything else related to the direct provision of workforce investment services, including services to participants and employers.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500-000001000000}">
      <text>
        <r>
          <rPr>
            <sz val="16"/>
            <color indexed="81"/>
            <rFont val="Tahoma"/>
            <family val="2"/>
          </rPr>
          <t xml:space="preserve">List necessary overhead items on this tab. The top section is for direct or shared direct expenses only and the bottom section is for all indirect expenses. Direct expenses are not shared with any other project or program and are incurred solely for this project. Shared direct expenses are shared with another project or program and are able to be equitably distributed to each benefiting program or project without undue burden. Indirect expenses are those that benefit ALL projects or programs and are not able to be </t>
        </r>
        <r>
          <rPr>
            <u/>
            <sz val="16"/>
            <color indexed="81"/>
            <rFont val="Tahoma"/>
            <family val="2"/>
          </rPr>
          <t>readily</t>
        </r>
        <r>
          <rPr>
            <sz val="16"/>
            <color indexed="81"/>
            <rFont val="Tahoma"/>
            <family val="2"/>
          </rPr>
          <t xml:space="preserve"> identified with any one project or program. Typical indirect expenses include the Executive Director or equivalent, HR staff, accounting staff, and all related costs that support those staff such as communication devices, supplies, facilities costs, etc.</t>
        </r>
      </text>
    </comment>
    <comment ref="C10" authorId="1" shapeId="0" xr:uid="{00000000-0006-0000-0500-000002000000}">
      <text>
        <r>
          <rPr>
            <sz val="16"/>
            <color indexed="81"/>
            <rFont val="Times New Roman"/>
            <family val="1"/>
          </rPr>
          <t>Designate if expenses are administrative or program according to WIOA requirements. Admin expenses ONLY include: accounting, financial and cash management, property management, personnel  management, payroll, audit functions, general legal services, oversight and monitoring of admin functions, developing systems, including information systems, related to admin functions, and the costs of awards made to subs or vendors for admin services. 
Program expenses are everything else related to the direct provision of workforce investment services, including services to participants and employers.</t>
        </r>
      </text>
    </comment>
    <comment ref="H11" authorId="1" shapeId="0" xr:uid="{00000000-0006-0000-0500-000003000000}">
      <text>
        <r>
          <rPr>
            <sz val="14"/>
            <color indexed="81"/>
            <rFont val="Tahoma"/>
            <family val="2"/>
          </rPr>
          <t>If 100% is assigned to this contract, it must be labeled as "N/A-Direct Charged."</t>
        </r>
        <r>
          <rPr>
            <sz val="9"/>
            <color indexed="81"/>
            <rFont val="Tahoma"/>
            <family val="2"/>
          </rPr>
          <t xml:space="preserve">
</t>
        </r>
      </text>
    </comment>
    <comment ref="C33" authorId="1" shapeId="0" xr:uid="{00000000-0006-0000-0500-000004000000}">
      <text>
        <r>
          <rPr>
            <sz val="16"/>
            <color indexed="81"/>
            <rFont val="Times New Roman"/>
            <family val="1"/>
          </rPr>
          <t>Designate if expenses are administrative or program according to WIOA requirements. Admin expenses ONLY include: accounting, financial and cash management, property management, personnel  management, payroll, audit functions, general legal services, oversight and monitoring of admin functions, developing systems, including information systems, related to admin functions, and the costs of awards made to subs or vendors for admin services. 
Program expenses are everything else related to the direct provision of workforce investment services, including services to participants and employers.</t>
        </r>
      </text>
    </comment>
    <comment ref="E33" authorId="1" shapeId="0" xr:uid="{00000000-0006-0000-0500-000005000000}">
      <text>
        <r>
          <rPr>
            <sz val="14"/>
            <color indexed="81"/>
            <rFont val="Tahoma"/>
            <family val="2"/>
          </rPr>
          <t>Enter the amount of the base upon which the indirect cost rate is calculated.</t>
        </r>
      </text>
    </comment>
    <comment ref="G33" authorId="1" shapeId="0" xr:uid="{00000000-0006-0000-0500-000006000000}">
      <text>
        <r>
          <rPr>
            <sz val="14"/>
            <color indexed="81"/>
            <rFont val="Tahoma"/>
            <family val="2"/>
          </rPr>
          <t>Enter the indirect cost rate as a percentage.</t>
        </r>
      </text>
    </comment>
    <comment ref="H33" authorId="1" shapeId="0" xr:uid="{00000000-0006-0000-0500-000007000000}">
      <text>
        <r>
          <rPr>
            <sz val="14"/>
            <color indexed="81"/>
            <rFont val="Tahoma"/>
            <family val="2"/>
          </rPr>
          <t>If your organization already has an approved indirect cost rate, choose "Approved indirect cost rate." If one will need to be negotiated with WC or is pending negotiation, choose "Rate to be determined."</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600-000001000000}">
      <text>
        <r>
          <rPr>
            <sz val="16"/>
            <color indexed="81"/>
            <rFont val="Tahoma"/>
            <family val="2"/>
          </rPr>
          <t xml:space="preserve">Examples of direct personnel include staff performing direct services under this project. Compensation for employees engaged in grant activities must be consistant to those performing similar work within the organization.  Any contractual staff must be listed on the Consult-Contract page or the Training page according to the type of work being performed. </t>
        </r>
        <r>
          <rPr>
            <sz val="8"/>
            <color indexed="81"/>
            <rFont val="Tahoma"/>
            <family val="2"/>
          </rPr>
          <t xml:space="preserve">
</t>
        </r>
      </text>
    </comment>
    <comment ref="C11" authorId="1" shapeId="0" xr:uid="{00000000-0006-0000-0600-000002000000}">
      <text>
        <r>
          <rPr>
            <sz val="16"/>
            <color indexed="81"/>
            <rFont val="Times New Roman"/>
            <family val="1"/>
          </rPr>
          <t>Designate if expenses are administrative or program according to WIOA requirements. Admin expenses ONLY include: accounting, financial and cash management, property management, personnel  management, payroll, audit functions, general legal services, oversight and monitoring of admin functions, developing systems, including information systems, related to admin functions, and the costs of awards made to subs or vendors for admin services. 
Program expenses are everything else related to the direct provision of workforce investment services, including services to participants and employers.</t>
        </r>
      </text>
    </comment>
    <comment ref="G12" authorId="1" shapeId="0" xr:uid="{00000000-0006-0000-0600-000003000000}">
      <text>
        <r>
          <rPr>
            <sz val="14"/>
            <color indexed="81"/>
            <rFont val="Tahoma"/>
            <family val="2"/>
          </rPr>
          <t>If this position is listed as Direct charged, the distribution base must read "N/A-Direct Charged 100%."</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700-000001000000}">
      <text>
        <r>
          <rPr>
            <sz val="16"/>
            <color indexed="81"/>
            <rFont val="Tahoma"/>
            <family val="2"/>
          </rPr>
          <t xml:space="preserve">Fringe benefits should be based on actual known costs or an established formula. Fringe benefits are for the personnel listed in budget category (C) and only for the percentage of time devoted to the project. Include </t>
        </r>
        <r>
          <rPr>
            <u/>
            <sz val="16"/>
            <color indexed="81"/>
            <rFont val="Tahoma"/>
            <family val="2"/>
          </rPr>
          <t>only the employer</t>
        </r>
        <r>
          <rPr>
            <sz val="16"/>
            <color indexed="81"/>
            <rFont val="Tahoma"/>
            <family val="2"/>
          </rPr>
          <t xml:space="preserve"> cost of payroll taxes, insurance benefits, retirement costs, or other benefits.  </t>
        </r>
        <r>
          <rPr>
            <sz val="8"/>
            <color indexed="81"/>
            <rFont val="Tahoma"/>
            <family val="2"/>
          </rPr>
          <t xml:space="preserve">
</t>
        </r>
      </text>
    </comment>
    <comment ref="C3" authorId="1" shapeId="0" xr:uid="{00000000-0006-0000-0700-000002000000}">
      <text>
        <r>
          <rPr>
            <sz val="16"/>
            <color indexed="81"/>
            <rFont val="Times New Roman"/>
            <family val="1"/>
          </rPr>
          <t>Designate if expenses are administrative or program according to WIOA requirements. Admin expenses ONLY include: accounting, financial and cash management, property management, personnel  management, payroll, audit functions, general legal services, oversight and monitoring of admin functions, developing systems, including information systems, related to admin functions, and the costs of awards made to subs or vendors for admin services. 
Program expenses are everything else related to the direct provision of workforce investment services, including services to participants and employers.</t>
        </r>
      </text>
    </comment>
    <comment ref="B4" authorId="1" shapeId="0" xr:uid="{00000000-0006-0000-0700-000003000000}">
      <text>
        <r>
          <rPr>
            <sz val="12"/>
            <color indexed="81"/>
            <rFont val="Tahoma"/>
            <family val="2"/>
          </rPr>
          <t>List each position working in a support function under this project and their names, if known. This column should automatically populate based on the information on Page I.</t>
        </r>
        <r>
          <rPr>
            <sz val="8"/>
            <color indexed="81"/>
            <rFont val="Tahoma"/>
            <family val="2"/>
          </rPr>
          <t xml:space="preserve">
</t>
        </r>
      </text>
    </comment>
    <comment ref="D4" authorId="1" shapeId="0" xr:uid="{00000000-0006-0000-0700-000004000000}">
      <text>
        <r>
          <rPr>
            <sz val="12"/>
            <color indexed="81"/>
            <rFont val="Tahoma"/>
            <family val="2"/>
          </rPr>
          <t>This amount should automatically fill-in from the Personnel page.</t>
        </r>
        <r>
          <rPr>
            <sz val="8"/>
            <color indexed="81"/>
            <rFont val="Tahoma"/>
            <family val="2"/>
          </rPr>
          <t xml:space="preserve">
</t>
        </r>
      </text>
    </comment>
    <comment ref="E4" authorId="1" shapeId="0" xr:uid="{00000000-0006-0000-0700-000005000000}">
      <text>
        <r>
          <rPr>
            <sz val="12"/>
            <color indexed="81"/>
            <rFont val="Tahoma"/>
            <family val="2"/>
          </rPr>
          <t>Enter the approximate percentage of fringe benefits paid as a percentage of the grant salary.</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a7891a</author>
  </authors>
  <commentList>
    <comment ref="B1" authorId="0" shapeId="0" xr:uid="{00000000-0006-0000-0800-000001000000}">
      <text>
        <r>
          <rPr>
            <sz val="16"/>
            <color indexed="81"/>
            <rFont val="Tahoma"/>
            <family val="2"/>
          </rPr>
          <t>Match is cash or in-kind goods or services provided directly or indirectly by the grantee to help meet the goals and objectives of the program.</t>
        </r>
        <r>
          <rPr>
            <sz val="8"/>
            <color indexed="81"/>
            <rFont val="Tahoma"/>
            <family val="2"/>
          </rPr>
          <t xml:space="preserve">
</t>
        </r>
      </text>
    </comment>
  </commentList>
</comments>
</file>

<file path=xl/sharedStrings.xml><?xml version="1.0" encoding="utf-8"?>
<sst xmlns="http://schemas.openxmlformats.org/spreadsheetml/2006/main" count="434" uniqueCount="168">
  <si>
    <t>Computation</t>
  </si>
  <si>
    <t>Total</t>
  </si>
  <si>
    <t>Fringe %</t>
  </si>
  <si>
    <t>Destination</t>
  </si>
  <si>
    <t>Unit Cost</t>
  </si>
  <si>
    <t>No. of Units</t>
  </si>
  <si>
    <t>G. Consultants/Contracts</t>
  </si>
  <si>
    <t>Budget Summary</t>
  </si>
  <si>
    <t>Total Direct Costs</t>
  </si>
  <si>
    <t>Value</t>
  </si>
  <si>
    <t>Source</t>
  </si>
  <si>
    <t>Category</t>
  </si>
  <si>
    <t>E.</t>
  </si>
  <si>
    <t>F.</t>
  </si>
  <si>
    <t>G.</t>
  </si>
  <si>
    <t>H.</t>
  </si>
  <si>
    <t>I.</t>
  </si>
  <si>
    <t>Cost Per Unit</t>
  </si>
  <si>
    <t>Note: Please only include items with a unit cost of $500 or over on this page.</t>
  </si>
  <si>
    <t>Item Description</t>
  </si>
  <si>
    <t>Date</t>
  </si>
  <si>
    <t>Contract Cost</t>
  </si>
  <si>
    <t>Type of Travel</t>
  </si>
  <si>
    <t>Other-Describe in Narrative</t>
  </si>
  <si>
    <t>J.</t>
  </si>
  <si>
    <t>Executive Director/CEO</t>
  </si>
  <si>
    <t>&lt;Choose Position or Type&gt;</t>
  </si>
  <si>
    <t>Accounting Staff</t>
  </si>
  <si>
    <t>Janitorial Staff</t>
  </si>
  <si>
    <t>Security Staff</t>
  </si>
  <si>
    <t>IT Staff</t>
  </si>
  <si>
    <t>HR Staff</t>
  </si>
  <si>
    <t>Reception/Administrative Staff</t>
  </si>
  <si>
    <t>Executive Staff (Upper Mgmt)</t>
  </si>
  <si>
    <t>Print Name</t>
  </si>
  <si>
    <t>Sign Name</t>
  </si>
  <si>
    <t>&lt;Choose Base&gt;</t>
  </si>
  <si>
    <t>Square Footage Usage</t>
  </si>
  <si>
    <t>Participant Enrollments</t>
  </si>
  <si>
    <t xml:space="preserve">Contract Salary </t>
  </si>
  <si>
    <t>Position-Name</t>
  </si>
  <si>
    <t>Prepared By (Provider):</t>
  </si>
  <si>
    <t>Approved By (Provider):</t>
  </si>
  <si>
    <t>E. Travel</t>
  </si>
  <si>
    <t>F. Equipment</t>
  </si>
  <si>
    <t>Resources</t>
  </si>
  <si>
    <t>Percent of Budget</t>
  </si>
  <si>
    <t>Cost Type</t>
  </si>
  <si>
    <t>Approved By (WC Program):</t>
  </si>
  <si>
    <t>Approved By (WC Fiscal):</t>
  </si>
  <si>
    <t xml:space="preserve">*NOTE: THIS PAGE IS LOCKED AND POPULATES BASED ON INFORMATION ENTERED ON THE SECTION TABS TO THE </t>
  </si>
  <si>
    <t>RIGHT OF THIS SHEET.*</t>
  </si>
  <si>
    <t>Summary page password = 311BUDGET</t>
  </si>
  <si>
    <t>&gt;Choose&lt;</t>
  </si>
  <si>
    <t>Phone Number</t>
  </si>
  <si>
    <t>Email Address</t>
  </si>
  <si>
    <t xml:space="preserve">Notes: </t>
  </si>
  <si>
    <t>Sample: Staff mileage</t>
  </si>
  <si>
    <t>Sample: Conference travel</t>
  </si>
  <si>
    <t>To be determined</t>
  </si>
  <si>
    <t>Various-in town</t>
  </si>
  <si>
    <t>Sample: Laser printer</t>
  </si>
  <si>
    <t xml:space="preserve">Note: </t>
  </si>
  <si>
    <t>Notes:</t>
  </si>
  <si>
    <t xml:space="preserve">Are any of the above contractors related to anyone in your organization by blood </t>
  </si>
  <si>
    <t>or marriage, or business or employment relationship? If yes, please explain.</t>
  </si>
  <si>
    <t>Type of Service</t>
  </si>
  <si>
    <t>Sample: Consulting Services</t>
  </si>
  <si>
    <t>H. Other Overhead Costs</t>
  </si>
  <si>
    <t>Sample: Office Supplies</t>
  </si>
  <si>
    <t>Other-To Be Determined</t>
  </si>
  <si>
    <t>Cost</t>
  </si>
  <si>
    <t>Units</t>
  </si>
  <si>
    <t xml:space="preserve">No. of </t>
  </si>
  <si>
    <t>Narrative (Required for Each Budget Line Above):</t>
  </si>
  <si>
    <t>Donated/In-Kind</t>
  </si>
  <si>
    <t>Type of Match</t>
  </si>
  <si>
    <t>Other</t>
  </si>
  <si>
    <t>Description (Required for Each Match Line Above):</t>
  </si>
  <si>
    <t>Variance from tab I.</t>
  </si>
  <si>
    <t xml:space="preserve">Cash </t>
  </si>
  <si>
    <t xml:space="preserve">Other Grant </t>
  </si>
  <si>
    <t>K. Match Resources</t>
  </si>
  <si>
    <t xml:space="preserve">     if the resources benefit multiple projects.</t>
  </si>
  <si>
    <t>Match Percent</t>
  </si>
  <si>
    <t>TOTAL Project Cost</t>
  </si>
  <si>
    <t>Provider Paid</t>
  </si>
  <si>
    <t>WC Paid</t>
  </si>
  <si>
    <t>TOTAL WC Paid</t>
  </si>
  <si>
    <t>Direct Payroll $</t>
  </si>
  <si>
    <t>Direct Payroll Hours</t>
  </si>
  <si>
    <t>TOTAL Project Expenses</t>
  </si>
  <si>
    <t>TOTAL Provider Contract (Provider Paid)</t>
  </si>
  <si>
    <t>TOTAL Matching Resources</t>
  </si>
  <si>
    <t>Indirect</t>
  </si>
  <si>
    <t>Shared Direct</t>
  </si>
  <si>
    <t xml:space="preserve">Direct 100% </t>
  </si>
  <si>
    <t>N/A-Direct Charged 100%</t>
  </si>
  <si>
    <t>%  to this</t>
  </si>
  <si>
    <t>Contract</t>
  </si>
  <si>
    <t>Matching</t>
  </si>
  <si>
    <t>Distribution Base</t>
  </si>
  <si>
    <t>% to this Contract</t>
  </si>
  <si>
    <t xml:space="preserve">Total Wages </t>
  </si>
  <si>
    <t>1. Any match resources reported must directly benefit the project and must be distributed</t>
  </si>
  <si>
    <t>Total Cost</t>
  </si>
  <si>
    <t>Shared direct</t>
  </si>
  <si>
    <t>Unit</t>
  </si>
  <si>
    <t>Indirect Costs</t>
  </si>
  <si>
    <t>Direct/Indirect</t>
  </si>
  <si>
    <t xml:space="preserve">H. Other Overhead Costs </t>
  </si>
  <si>
    <t>Direct and Shared Direct</t>
  </si>
  <si>
    <t>Sample: Indirect Costs</t>
  </si>
  <si>
    <t>1. Only list direct charged and shared direct expenses in the top section. Indirect costs go in the bottom section in one line.</t>
  </si>
  <si>
    <t>Type of</t>
  </si>
  <si>
    <t>Direct Expense</t>
  </si>
  <si>
    <r>
      <t xml:space="preserve">2. Indirect costs may </t>
    </r>
    <r>
      <rPr>
        <b/>
        <u/>
        <sz val="12"/>
        <rFont val="Arial"/>
        <family val="2"/>
      </rPr>
      <t>only</t>
    </r>
    <r>
      <rPr>
        <b/>
        <sz val="12"/>
        <rFont val="Arial"/>
        <family val="2"/>
      </rPr>
      <t xml:space="preserve"> be captured through an approved indirect cost rate and must be included in a single line item.</t>
    </r>
  </si>
  <si>
    <t>This line must also include staff and fringe for those who are contained in the indirect pool.</t>
  </si>
  <si>
    <t>Approved indirect cost rate</t>
  </si>
  <si>
    <t xml:space="preserve">Agency Name: </t>
  </si>
  <si>
    <t>Admin</t>
  </si>
  <si>
    <t>Program</t>
  </si>
  <si>
    <t>Total Program Costs</t>
  </si>
  <si>
    <t>Total Admin Costs</t>
  </si>
  <si>
    <t>Proof to Total</t>
  </si>
  <si>
    <t>Admin or</t>
  </si>
  <si>
    <t>Admin or Program</t>
  </si>
  <si>
    <t>Total Project Costs</t>
  </si>
  <si>
    <t>Total Project Percentages</t>
  </si>
  <si>
    <t>Total Administrative Costs</t>
  </si>
  <si>
    <t>Choose</t>
  </si>
  <si>
    <t>I.  Direct Project Personnel</t>
  </si>
  <si>
    <t>J. Direct Personnel Fringe Benefits</t>
  </si>
  <si>
    <t>Sample: Navigator laptop</t>
  </si>
  <si>
    <t>1. All contracts listed must be procured according to WC procurement policy.</t>
  </si>
  <si>
    <t xml:space="preserve">G. Consultants/Contracts </t>
  </si>
  <si>
    <t>Indirect Cost Base</t>
  </si>
  <si>
    <t>Indirect %</t>
  </si>
  <si>
    <t>Distribution Method</t>
  </si>
  <si>
    <t>I. Direct Personnel - Direct or Shared Direct Employees Only</t>
  </si>
  <si>
    <t>J. Fringe Benefits for Direct Personnel</t>
  </si>
  <si>
    <t>Sample: Project Manager</t>
  </si>
  <si>
    <t>or Shared Direct</t>
  </si>
  <si>
    <t>100% Direct</t>
  </si>
  <si>
    <t>2. Wages must be split between program and administrative categories for staff whose duties include both functions.</t>
  </si>
  <si>
    <t>3. Please list all  subcontractors or contracted staff on the Consultants/Contracts page.</t>
  </si>
  <si>
    <t>4. List all temporary or contracted staff on tab G.</t>
  </si>
  <si>
    <r>
      <t xml:space="preserve">5. Indirect personnel </t>
    </r>
    <r>
      <rPr>
        <b/>
        <u/>
        <sz val="12"/>
        <rFont val="Arial"/>
        <family val="2"/>
      </rPr>
      <t>may not</t>
    </r>
    <r>
      <rPr>
        <b/>
        <sz val="12"/>
        <rFont val="Arial"/>
        <family val="2"/>
      </rPr>
      <t xml:space="preserve"> be contained on this page. They must be included in the indirect cost line on the Overhead page.</t>
    </r>
  </si>
  <si>
    <t>6. Staff bonuses or incentive pay is not allowable.</t>
  </si>
  <si>
    <t>100% direct</t>
  </si>
  <si>
    <t>1. Only include staff on this page who are employed by your organization for whom you pay payroll taxes. Please use one line for each position.</t>
  </si>
  <si>
    <t>I.  Direct Personnel</t>
  </si>
  <si>
    <t>J. Direct Fringe Benefits</t>
  </si>
  <si>
    <t>Rate to be negotiated with WC</t>
  </si>
  <si>
    <t>Approved federal indirect cost rate</t>
  </si>
  <si>
    <t>Calculated rate to be reviewed by WC</t>
  </si>
  <si>
    <t>De minimis rate-10% of MTDC</t>
  </si>
  <si>
    <t xml:space="preserve">WORKFORCE CONNECTIONS ONE STOP OPERATOR BUDGET TEMPLATE </t>
  </si>
  <si>
    <t xml:space="preserve">Contract Name/Funding Type: One Stop Operator </t>
  </si>
  <si>
    <t>Provider Paid Percentages</t>
  </si>
  <si>
    <t>Provider Paid Costs</t>
  </si>
  <si>
    <t>One Stop Operator</t>
  </si>
  <si>
    <t xml:space="preserve">3. Only include costs on this page that benefit this contract and are necessary for the administration of the contract. </t>
  </si>
  <si>
    <t>F. Equipment/OSDS Expenditures</t>
  </si>
  <si>
    <t>WC PAID OSDS EXPENDITURES</t>
  </si>
  <si>
    <t>Project and Support Costs</t>
  </si>
  <si>
    <t>Budget Period (Dates): 7/1/2023-6/30/24</t>
  </si>
  <si>
    <t>Effective 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</si>
</sst>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_(&quot;$&quot;* #,##0_);_(&quot;$&quot;* \(#,##0\);_(&quot;$&quot;* &quot;-&quot;??_);_(@_)"/>
    <numFmt numFmtId="165" formatCode="0.0%"/>
    <numFmt numFmtId="166" formatCode="&quot;$&quot;#,##0"/>
  </numFmts>
  <fonts count="21" x14ac:knownFonts="1">
    <font>
      <sz val="10"/>
      <name val="Arial"/>
    </font>
    <font>
      <sz val="10"/>
      <name val="Arial"/>
      <family val="2"/>
    </font>
    <font>
      <sz val="14"/>
      <name val="Arial"/>
      <family val="2"/>
    </font>
    <font>
      <b/>
      <sz val="12"/>
      <name val="Arial"/>
      <family val="2"/>
    </font>
    <font>
      <sz val="10"/>
      <name val="Arial"/>
      <family val="2"/>
    </font>
    <font>
      <sz val="8"/>
      <color indexed="81"/>
      <name val="Tahoma"/>
      <family val="2"/>
    </font>
    <font>
      <b/>
      <sz val="14"/>
      <name val="Arial"/>
      <family val="2"/>
    </font>
    <font>
      <sz val="8"/>
      <name val="Arial"/>
      <family val="2"/>
    </font>
    <font>
      <sz val="12"/>
      <name val="Arial"/>
      <family val="2"/>
    </font>
    <font>
      <b/>
      <sz val="11"/>
      <name val="Arial"/>
      <family val="2"/>
    </font>
    <font>
      <b/>
      <sz val="10"/>
      <name val="Arial"/>
      <family val="2"/>
    </font>
    <font>
      <b/>
      <sz val="16"/>
      <color indexed="81"/>
      <name val="Tahoma"/>
      <family val="2"/>
    </font>
    <font>
      <sz val="9"/>
      <color indexed="81"/>
      <name val="Tahoma"/>
      <family val="2"/>
    </font>
    <font>
      <sz val="16"/>
      <color indexed="81"/>
      <name val="Tahoma"/>
      <family val="2"/>
    </font>
    <font>
      <u/>
      <sz val="16"/>
      <color indexed="81"/>
      <name val="Tahoma"/>
      <family val="2"/>
    </font>
    <font>
      <b/>
      <u/>
      <sz val="12"/>
      <name val="Arial"/>
      <family val="2"/>
    </font>
    <font>
      <sz val="14"/>
      <color indexed="81"/>
      <name val="Tahoma"/>
      <family val="2"/>
    </font>
    <font>
      <sz val="12"/>
      <color indexed="81"/>
      <name val="Tahoma"/>
      <family val="2"/>
    </font>
    <font>
      <u/>
      <sz val="14"/>
      <color indexed="81"/>
      <name val="Tahoma"/>
      <family val="2"/>
    </font>
    <font>
      <sz val="16"/>
      <color indexed="81"/>
      <name val="Times New Roman"/>
      <family val="1"/>
    </font>
    <font>
      <sz val="11"/>
      <name val="Arial"/>
      <family val="2"/>
    </font>
  </fonts>
  <fills count="5">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theme="0" tint="-0.34998626667073579"/>
        <bgColor indexed="64"/>
      </patternFill>
    </fill>
  </fills>
  <borders count="40">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9">
    <xf numFmtId="0" fontId="0" fillId="0" borderId="0" xfId="0"/>
    <xf numFmtId="0" fontId="2" fillId="0" borderId="0" xfId="0" applyFont="1"/>
    <xf numFmtId="0" fontId="2" fillId="0" borderId="0" xfId="0" applyFont="1" applyBorder="1" applyAlignment="1">
      <alignment horizontal="left"/>
    </xf>
    <xf numFmtId="0" fontId="0" fillId="0" borderId="0" xfId="0" applyBorder="1"/>
    <xf numFmtId="0" fontId="2" fillId="0" borderId="0" xfId="0" applyFont="1" applyAlignment="1">
      <alignment horizontal="left"/>
    </xf>
    <xf numFmtId="0" fontId="4" fillId="0" borderId="0" xfId="0" applyFont="1"/>
    <xf numFmtId="0" fontId="9" fillId="0" borderId="0" xfId="0" applyFont="1"/>
    <xf numFmtId="0" fontId="8" fillId="0" borderId="0" xfId="0" applyFont="1"/>
    <xf numFmtId="0" fontId="8" fillId="0" borderId="1" xfId="0" applyFont="1" applyBorder="1" applyAlignment="1" applyProtection="1">
      <alignment horizontal="center"/>
      <protection locked="0"/>
    </xf>
    <xf numFmtId="0" fontId="3" fillId="0" borderId="0" xfId="0" applyFont="1" applyAlignment="1">
      <alignment horizontal="left"/>
    </xf>
    <xf numFmtId="0" fontId="8" fillId="0" borderId="0" xfId="0" applyFont="1" applyBorder="1"/>
    <xf numFmtId="0" fontId="8" fillId="0" borderId="2" xfId="0" applyFont="1" applyBorder="1"/>
    <xf numFmtId="0" fontId="3" fillId="0" borderId="0" xfId="0" applyFont="1" applyAlignment="1">
      <alignment horizontal="center"/>
    </xf>
    <xf numFmtId="0" fontId="3" fillId="0" borderId="0" xfId="0" applyFont="1" applyAlignment="1">
      <alignment horizontal="right"/>
    </xf>
    <xf numFmtId="0" fontId="8" fillId="0" borderId="3" xfId="0" applyFont="1" applyBorder="1"/>
    <xf numFmtId="0" fontId="3" fillId="0" borderId="4" xfId="0" applyFont="1" applyBorder="1" applyAlignment="1">
      <alignment horizontal="center"/>
    </xf>
    <xf numFmtId="0" fontId="3" fillId="0" borderId="5"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8" fillId="0" borderId="1" xfId="0" applyFont="1" applyBorder="1" applyProtection="1">
      <protection locked="0"/>
    </xf>
    <xf numFmtId="164" fontId="8" fillId="0" borderId="1" xfId="1" applyNumberFormat="1" applyFont="1" applyBorder="1" applyProtection="1">
      <protection locked="0"/>
    </xf>
    <xf numFmtId="1" fontId="8" fillId="0" borderId="1" xfId="2" applyNumberFormat="1" applyFont="1" applyBorder="1" applyAlignment="1" applyProtection="1">
      <alignment horizontal="center"/>
      <protection locked="0"/>
    </xf>
    <xf numFmtId="164" fontId="8" fillId="0" borderId="8" xfId="1" applyNumberFormat="1" applyFont="1" applyBorder="1" applyProtection="1">
      <protection locked="0"/>
    </xf>
    <xf numFmtId="1" fontId="8" fillId="0" borderId="8" xfId="2" applyNumberFormat="1" applyFont="1" applyBorder="1" applyAlignment="1" applyProtection="1">
      <alignment horizontal="center"/>
      <protection locked="0"/>
    </xf>
    <xf numFmtId="0" fontId="3" fillId="0" borderId="0" xfId="0" applyFont="1"/>
    <xf numFmtId="0" fontId="8" fillId="0" borderId="10" xfId="0" applyFont="1" applyBorder="1"/>
    <xf numFmtId="0" fontId="3" fillId="0" borderId="11" xfId="0" applyFont="1" applyBorder="1"/>
    <xf numFmtId="0" fontId="3" fillId="0" borderId="6" xfId="0" applyFont="1" applyBorder="1" applyAlignment="1">
      <alignment horizontal="center" wrapText="1"/>
    </xf>
    <xf numFmtId="0" fontId="8" fillId="0" borderId="1" xfId="0" applyFont="1" applyBorder="1"/>
    <xf numFmtId="9" fontId="8" fillId="0" borderId="8" xfId="2" applyFont="1" applyFill="1" applyBorder="1" applyAlignment="1" applyProtection="1">
      <alignment horizontal="center"/>
      <protection locked="0"/>
    </xf>
    <xf numFmtId="0" fontId="8" fillId="0" borderId="12" xfId="0" applyFont="1" applyBorder="1"/>
    <xf numFmtId="0" fontId="3" fillId="0" borderId="13" xfId="0" applyFont="1" applyBorder="1" applyAlignment="1">
      <alignment horizontal="center"/>
    </xf>
    <xf numFmtId="44" fontId="8" fillId="0" borderId="0" xfId="0" applyNumberFormat="1" applyFont="1"/>
    <xf numFmtId="0" fontId="3" fillId="0" borderId="2" xfId="0" applyFont="1" applyBorder="1"/>
    <xf numFmtId="44" fontId="3" fillId="0" borderId="0" xfId="1" applyNumberFormat="1" applyFont="1" applyBorder="1"/>
    <xf numFmtId="0" fontId="3" fillId="0" borderId="12" xfId="0" applyFont="1" applyBorder="1" applyAlignment="1">
      <alignment horizontal="center"/>
    </xf>
    <xf numFmtId="0" fontId="3" fillId="0" borderId="13" xfId="0" applyFont="1" applyBorder="1" applyAlignment="1">
      <alignment horizontal="center" wrapText="1"/>
    </xf>
    <xf numFmtId="0" fontId="3" fillId="0" borderId="7" xfId="0" applyFont="1" applyBorder="1" applyAlignment="1">
      <alignment horizontal="center" wrapText="1"/>
    </xf>
    <xf numFmtId="0" fontId="3" fillId="0" borderId="14" xfId="0" applyFont="1" applyBorder="1"/>
    <xf numFmtId="0" fontId="3" fillId="0" borderId="15" xfId="0" applyFont="1" applyBorder="1" applyAlignment="1">
      <alignment horizontal="center" wrapText="1"/>
    </xf>
    <xf numFmtId="0" fontId="3" fillId="0" borderId="16" xfId="0" applyFont="1" applyBorder="1" applyAlignment="1">
      <alignment horizontal="center"/>
    </xf>
    <xf numFmtId="42" fontId="8" fillId="0" borderId="1" xfId="1" applyNumberFormat="1" applyFont="1" applyBorder="1"/>
    <xf numFmtId="42" fontId="3" fillId="0" borderId="8" xfId="1" applyNumberFormat="1" applyFont="1" applyBorder="1"/>
    <xf numFmtId="0" fontId="8" fillId="0" borderId="1" xfId="0" applyFont="1" applyFill="1" applyBorder="1" applyAlignment="1" applyProtection="1">
      <alignment horizontal="center"/>
      <protection locked="0"/>
    </xf>
    <xf numFmtId="0" fontId="8" fillId="0" borderId="0" xfId="0" applyFont="1" applyAlignment="1" applyProtection="1">
      <alignment horizontal="left"/>
      <protection locked="0"/>
    </xf>
    <xf numFmtId="0" fontId="0" fillId="0" borderId="0" xfId="0" applyAlignment="1" applyProtection="1">
      <alignment horizontal="left"/>
      <protection locked="0"/>
    </xf>
    <xf numFmtId="0" fontId="8" fillId="0" borderId="0" xfId="0" applyFont="1" applyAlignment="1" applyProtection="1">
      <alignment horizontal="center"/>
      <protection locked="0"/>
    </xf>
    <xf numFmtId="0" fontId="8" fillId="0" borderId="18" xfId="0" applyFont="1" applyBorder="1"/>
    <xf numFmtId="0" fontId="3" fillId="0" borderId="19" xfId="0" applyFont="1" applyBorder="1"/>
    <xf numFmtId="0" fontId="3" fillId="0" borderId="17" xfId="0" applyFont="1" applyBorder="1"/>
    <xf numFmtId="0" fontId="3" fillId="0" borderId="17" xfId="0" applyFont="1" applyBorder="1" applyAlignment="1">
      <alignment horizontal="right"/>
    </xf>
    <xf numFmtId="0" fontId="2" fillId="0" borderId="2" xfId="0" applyFont="1" applyBorder="1" applyAlignment="1" applyProtection="1">
      <alignment horizontal="left"/>
      <protection locked="0"/>
    </xf>
    <xf numFmtId="0" fontId="2" fillId="0" borderId="2" xfId="0" applyFont="1" applyBorder="1" applyProtection="1">
      <protection locked="0"/>
    </xf>
    <xf numFmtId="0" fontId="0" fillId="0" borderId="2" xfId="0" applyBorder="1" applyProtection="1">
      <protection locked="0"/>
    </xf>
    <xf numFmtId="0" fontId="0" fillId="0" borderId="0" xfId="0" applyProtection="1">
      <protection locked="0"/>
    </xf>
    <xf numFmtId="0" fontId="0" fillId="0" borderId="0" xfId="0" applyAlignment="1" applyProtection="1">
      <alignment horizontal="right"/>
      <protection locked="0"/>
    </xf>
    <xf numFmtId="0" fontId="3" fillId="0" borderId="0" xfId="0" applyFont="1" applyAlignment="1" applyProtection="1">
      <alignment horizontal="left"/>
      <protection locked="0"/>
    </xf>
    <xf numFmtId="0" fontId="0" fillId="0" borderId="0" xfId="0" applyBorder="1" applyProtection="1">
      <protection locked="0"/>
    </xf>
    <xf numFmtId="0" fontId="2" fillId="0" borderId="0" xfId="0" applyFont="1" applyAlignment="1" applyProtection="1">
      <alignment horizontal="left"/>
      <protection locked="0"/>
    </xf>
    <xf numFmtId="0" fontId="8" fillId="0" borderId="0" xfId="0" applyFont="1" applyBorder="1" applyAlignment="1" applyProtection="1">
      <alignment horizontal="left"/>
      <protection locked="0"/>
    </xf>
    <xf numFmtId="0" fontId="8" fillId="0" borderId="0" xfId="0" applyFont="1" applyBorder="1" applyProtection="1">
      <protection locked="0"/>
    </xf>
    <xf numFmtId="0" fontId="8" fillId="0" borderId="0" xfId="0" applyFont="1" applyProtection="1">
      <protection locked="0"/>
    </xf>
    <xf numFmtId="0" fontId="8" fillId="0" borderId="2" xfId="0" applyFont="1" applyBorder="1" applyAlignment="1" applyProtection="1">
      <alignment horizontal="left"/>
      <protection locked="0"/>
    </xf>
    <xf numFmtId="0" fontId="8" fillId="0" borderId="2" xfId="0" applyFont="1" applyBorder="1" applyProtection="1">
      <protection locked="0"/>
    </xf>
    <xf numFmtId="0" fontId="10" fillId="0" borderId="0" xfId="0" applyFont="1"/>
    <xf numFmtId="0" fontId="3" fillId="0" borderId="12" xfId="0" applyFont="1" applyFill="1" applyBorder="1" applyAlignment="1">
      <alignment horizontal="center"/>
    </xf>
    <xf numFmtId="0" fontId="8" fillId="3" borderId="1" xfId="0" applyFont="1" applyFill="1" applyBorder="1" applyAlignment="1" applyProtection="1">
      <alignment horizontal="center"/>
    </xf>
    <xf numFmtId="164" fontId="8" fillId="3" borderId="8" xfId="1" applyNumberFormat="1" applyFont="1" applyFill="1" applyBorder="1" applyProtection="1"/>
    <xf numFmtId="9" fontId="8" fillId="3" borderId="8" xfId="2" applyFont="1" applyFill="1" applyBorder="1" applyAlignment="1" applyProtection="1">
      <alignment horizontal="center"/>
    </xf>
    <xf numFmtId="1" fontId="8" fillId="3" borderId="1" xfId="2" applyNumberFormat="1" applyFont="1" applyFill="1" applyBorder="1" applyAlignment="1" applyProtection="1">
      <alignment horizontal="center"/>
    </xf>
    <xf numFmtId="42" fontId="8" fillId="3" borderId="1" xfId="1" applyNumberFormat="1" applyFont="1" applyFill="1" applyBorder="1" applyProtection="1"/>
    <xf numFmtId="0" fontId="8" fillId="3" borderId="1" xfId="0" applyFont="1" applyFill="1" applyBorder="1" applyProtection="1"/>
    <xf numFmtId="164" fontId="8" fillId="3" borderId="1" xfId="1" applyNumberFormat="1" applyFont="1" applyFill="1" applyBorder="1" applyProtection="1"/>
    <xf numFmtId="9" fontId="8" fillId="3" borderId="1" xfId="2" applyFont="1" applyFill="1" applyBorder="1" applyAlignment="1" applyProtection="1">
      <alignment horizontal="center"/>
    </xf>
    <xf numFmtId="0" fontId="0" fillId="0" borderId="0" xfId="0" applyAlignment="1">
      <alignment horizontal="center"/>
    </xf>
    <xf numFmtId="9" fontId="8" fillId="0" borderId="1" xfId="2" applyNumberFormat="1" applyFont="1" applyBorder="1" applyAlignment="1" applyProtection="1">
      <alignment horizontal="center"/>
      <protection locked="0"/>
    </xf>
    <xf numFmtId="1" fontId="8" fillId="0" borderId="1" xfId="2" applyNumberFormat="1" applyFont="1" applyFill="1" applyBorder="1" applyAlignment="1" applyProtection="1">
      <alignment horizontal="center"/>
      <protection locked="0"/>
    </xf>
    <xf numFmtId="0" fontId="3" fillId="0" borderId="12" xfId="0" applyFont="1" applyBorder="1" applyAlignment="1">
      <alignment horizontal="center" wrapText="1"/>
    </xf>
    <xf numFmtId="9" fontId="8" fillId="3" borderId="1" xfId="2" applyNumberFormat="1" applyFont="1" applyFill="1" applyBorder="1" applyAlignment="1" applyProtection="1">
      <alignment horizontal="center"/>
    </xf>
    <xf numFmtId="0" fontId="8" fillId="0" borderId="0" xfId="0" applyFont="1" applyAlignment="1">
      <alignment horizontal="right"/>
    </xf>
    <xf numFmtId="42" fontId="8" fillId="0" borderId="1" xfId="1" applyNumberFormat="1" applyFont="1" applyBorder="1" applyProtection="1">
      <protection locked="0"/>
    </xf>
    <xf numFmtId="42" fontId="8" fillId="0" borderId="8" xfId="1" applyNumberFormat="1" applyFont="1" applyBorder="1" applyProtection="1">
      <protection locked="0"/>
    </xf>
    <xf numFmtId="42" fontId="8" fillId="0" borderId="1" xfId="1" applyNumberFormat="1" applyFont="1" applyFill="1" applyBorder="1" applyProtection="1">
      <protection locked="0"/>
    </xf>
    <xf numFmtId="164" fontId="8" fillId="0" borderId="1" xfId="1" applyNumberFormat="1" applyFont="1" applyFill="1" applyBorder="1" applyProtection="1">
      <protection locked="0"/>
    </xf>
    <xf numFmtId="0" fontId="8" fillId="0" borderId="8" xfId="0" applyFont="1" applyBorder="1" applyAlignment="1" applyProtection="1">
      <alignment horizontal="center"/>
      <protection locked="0"/>
    </xf>
    <xf numFmtId="164" fontId="8" fillId="0" borderId="8" xfId="0" applyNumberFormat="1" applyFont="1" applyBorder="1"/>
    <xf numFmtId="0" fontId="8" fillId="0" borderId="8" xfId="0" applyFont="1" applyBorder="1"/>
    <xf numFmtId="0" fontId="0" fillId="0" borderId="2" xfId="0" applyBorder="1"/>
    <xf numFmtId="44" fontId="8" fillId="4" borderId="0" xfId="1" applyFont="1" applyFill="1" applyBorder="1"/>
    <xf numFmtId="9" fontId="8" fillId="4" borderId="0" xfId="2" applyNumberFormat="1" applyFont="1" applyFill="1" applyBorder="1" applyAlignment="1">
      <alignment horizontal="center"/>
    </xf>
    <xf numFmtId="44" fontId="8" fillId="4" borderId="20" xfId="1" applyFont="1" applyFill="1" applyBorder="1"/>
    <xf numFmtId="44" fontId="8" fillId="4" borderId="21" xfId="1" applyFont="1" applyFill="1" applyBorder="1"/>
    <xf numFmtId="42" fontId="3" fillId="0" borderId="22" xfId="1" applyNumberFormat="1" applyFont="1" applyBorder="1"/>
    <xf numFmtId="44" fontId="8" fillId="4" borderId="23" xfId="1" applyFont="1" applyFill="1" applyBorder="1"/>
    <xf numFmtId="44" fontId="8" fillId="4" borderId="24" xfId="1" applyFont="1" applyFill="1" applyBorder="1"/>
    <xf numFmtId="42" fontId="8" fillId="4" borderId="3" xfId="1" applyNumberFormat="1" applyFont="1" applyFill="1" applyBorder="1"/>
    <xf numFmtId="42" fontId="8" fillId="4" borderId="4" xfId="1" applyNumberFormat="1" applyFont="1" applyFill="1" applyBorder="1"/>
    <xf numFmtId="42" fontId="8" fillId="4" borderId="5" xfId="1" applyNumberFormat="1" applyFont="1" applyFill="1" applyBorder="1"/>
    <xf numFmtId="42" fontId="8" fillId="4" borderId="7" xfId="1" applyNumberFormat="1" applyFont="1" applyFill="1" applyBorder="1"/>
    <xf numFmtId="44" fontId="8" fillId="4" borderId="22" xfId="1" applyFont="1" applyFill="1" applyBorder="1"/>
    <xf numFmtId="165" fontId="8" fillId="0" borderId="25" xfId="1" applyNumberFormat="1" applyFont="1" applyBorder="1" applyAlignment="1">
      <alignment horizontal="center"/>
    </xf>
    <xf numFmtId="42" fontId="8" fillId="0" borderId="22" xfId="1" applyNumberFormat="1" applyFont="1" applyBorder="1"/>
    <xf numFmtId="42" fontId="8" fillId="0" borderId="26" xfId="1" applyNumberFormat="1" applyFont="1" applyBorder="1"/>
    <xf numFmtId="42" fontId="6" fillId="0" borderId="22" xfId="1" applyNumberFormat="1" applyFont="1" applyBorder="1"/>
    <xf numFmtId="42" fontId="6" fillId="0" borderId="24" xfId="1" applyNumberFormat="1" applyFont="1" applyBorder="1"/>
    <xf numFmtId="165" fontId="3" fillId="0" borderId="28" xfId="1" applyNumberFormat="1" applyFont="1" applyBorder="1" applyAlignment="1">
      <alignment horizontal="center"/>
    </xf>
    <xf numFmtId="165" fontId="3" fillId="0" borderId="25" xfId="1" applyNumberFormat="1" applyFont="1" applyBorder="1" applyAlignment="1">
      <alignment horizontal="center"/>
    </xf>
    <xf numFmtId="42" fontId="8" fillId="4" borderId="26" xfId="1" applyNumberFormat="1" applyFont="1" applyFill="1" applyBorder="1"/>
    <xf numFmtId="42" fontId="8" fillId="4" borderId="30" xfId="1" applyNumberFormat="1" applyFont="1" applyFill="1" applyBorder="1"/>
    <xf numFmtId="165" fontId="3" fillId="0" borderId="22" xfId="2" applyNumberFormat="1" applyFont="1" applyBorder="1" applyAlignment="1">
      <alignment horizontal="center"/>
    </xf>
    <xf numFmtId="44" fontId="8" fillId="0" borderId="8" xfId="1" applyNumberFormat="1" applyFont="1" applyBorder="1" applyProtection="1">
      <protection locked="0"/>
    </xf>
    <xf numFmtId="42" fontId="3" fillId="0" borderId="0" xfId="1" applyNumberFormat="1" applyFont="1" applyBorder="1"/>
    <xf numFmtId="42" fontId="3" fillId="0" borderId="1" xfId="1" applyNumberFormat="1" applyFont="1" applyBorder="1"/>
    <xf numFmtId="9" fontId="8" fillId="0" borderId="8" xfId="0" applyNumberFormat="1" applyFont="1" applyBorder="1" applyAlignment="1" applyProtection="1">
      <alignment horizontal="center"/>
      <protection locked="0"/>
    </xf>
    <xf numFmtId="0" fontId="3" fillId="0" borderId="22" xfId="0" applyFont="1" applyBorder="1" applyAlignment="1" applyProtection="1"/>
    <xf numFmtId="0" fontId="3" fillId="0" borderId="28" xfId="0" applyFont="1" applyBorder="1" applyAlignment="1" applyProtection="1">
      <alignment horizontal="center"/>
    </xf>
    <xf numFmtId="0" fontId="3" fillId="0" borderId="22" xfId="0" applyFont="1" applyFill="1" applyBorder="1" applyAlignment="1" applyProtection="1">
      <alignment horizontal="center"/>
    </xf>
    <xf numFmtId="0" fontId="3" fillId="0" borderId="22" xfId="0" applyFont="1" applyBorder="1" applyAlignment="1" applyProtection="1">
      <alignment horizontal="center" wrapText="1"/>
    </xf>
    <xf numFmtId="42" fontId="3" fillId="0" borderId="33" xfId="1" applyNumberFormat="1" applyFont="1" applyFill="1" applyBorder="1" applyAlignment="1" applyProtection="1">
      <alignment horizontal="center"/>
    </xf>
    <xf numFmtId="0" fontId="3" fillId="0" borderId="3" xfId="0" applyFont="1" applyBorder="1"/>
    <xf numFmtId="0" fontId="8" fillId="0" borderId="8" xfId="0" applyFont="1" applyBorder="1" applyAlignment="1" applyProtection="1">
      <alignment horizontal="center"/>
    </xf>
    <xf numFmtId="0" fontId="8" fillId="0" borderId="8" xfId="0" applyFont="1" applyBorder="1" applyProtection="1"/>
    <xf numFmtId="9" fontId="8" fillId="0" borderId="1" xfId="2" applyNumberFormat="1" applyFont="1" applyFill="1" applyBorder="1" applyAlignment="1" applyProtection="1">
      <alignment horizontal="center"/>
      <protection locked="0"/>
    </xf>
    <xf numFmtId="165" fontId="3" fillId="0" borderId="29" xfId="2" applyNumberFormat="1" applyFont="1" applyBorder="1" applyAlignment="1">
      <alignment horizontal="center"/>
    </xf>
    <xf numFmtId="0" fontId="1" fillId="0" borderId="0" xfId="0" applyFont="1"/>
    <xf numFmtId="44" fontId="8" fillId="0" borderId="1" xfId="1" applyNumberFormat="1" applyFont="1" applyBorder="1" applyProtection="1">
      <protection locked="0"/>
    </xf>
    <xf numFmtId="44" fontId="8" fillId="0" borderId="1" xfId="1" applyNumberFormat="1" applyFont="1" applyFill="1" applyBorder="1" applyProtection="1"/>
    <xf numFmtId="164" fontId="8" fillId="0" borderId="8" xfId="1" applyNumberFormat="1" applyFont="1" applyFill="1" applyBorder="1" applyProtection="1">
      <protection locked="0"/>
    </xf>
    <xf numFmtId="0" fontId="3" fillId="0" borderId="13" xfId="0" applyFont="1" applyFill="1" applyBorder="1" applyAlignment="1">
      <alignment horizontal="center" wrapText="1"/>
    </xf>
    <xf numFmtId="164" fontId="8" fillId="0" borderId="8" xfId="0" applyNumberFormat="1" applyFont="1" applyFill="1" applyBorder="1" applyProtection="1">
      <protection locked="0"/>
    </xf>
    <xf numFmtId="42" fontId="8" fillId="0" borderId="1" xfId="1" applyNumberFormat="1" applyFont="1" applyBorder="1" applyAlignment="1" applyProtection="1">
      <protection locked="0"/>
    </xf>
    <xf numFmtId="44" fontId="3" fillId="0" borderId="8" xfId="1" applyFont="1" applyBorder="1"/>
    <xf numFmtId="44" fontId="8" fillId="0" borderId="0" xfId="1" applyFont="1" applyBorder="1"/>
    <xf numFmtId="1" fontId="8" fillId="3" borderId="1" xfId="2" applyNumberFormat="1" applyFont="1" applyFill="1" applyBorder="1" applyAlignment="1" applyProtection="1">
      <alignment horizontal="center"/>
      <protection locked="0"/>
    </xf>
    <xf numFmtId="0" fontId="8" fillId="3" borderId="32" xfId="0" applyFont="1" applyFill="1" applyBorder="1" applyProtection="1"/>
    <xf numFmtId="0" fontId="3" fillId="0" borderId="14" xfId="0" applyFont="1" applyFill="1" applyBorder="1" applyAlignment="1">
      <alignment horizontal="center"/>
    </xf>
    <xf numFmtId="164" fontId="8" fillId="3" borderId="32" xfId="1" applyNumberFormat="1" applyFont="1" applyFill="1" applyBorder="1" applyAlignment="1" applyProtection="1">
      <alignment horizontal="center"/>
    </xf>
    <xf numFmtId="9" fontId="8" fillId="3" borderId="32" xfId="1" applyNumberFormat="1" applyFont="1" applyFill="1" applyBorder="1" applyAlignment="1" applyProtection="1">
      <alignment horizontal="center"/>
    </xf>
    <xf numFmtId="1" fontId="8" fillId="3" borderId="0" xfId="2" applyNumberFormat="1" applyFont="1" applyFill="1" applyBorder="1" applyAlignment="1" applyProtection="1">
      <alignment horizontal="center"/>
    </xf>
    <xf numFmtId="42" fontId="8" fillId="3" borderId="32" xfId="1" applyNumberFormat="1" applyFont="1" applyFill="1" applyBorder="1" applyProtection="1"/>
    <xf numFmtId="0" fontId="3" fillId="0" borderId="39" xfId="0" applyFont="1" applyBorder="1" applyAlignment="1">
      <alignment horizontal="center"/>
    </xf>
    <xf numFmtId="0" fontId="3" fillId="0" borderId="13" xfId="0" applyFont="1" applyFill="1" applyBorder="1" applyAlignment="1">
      <alignment horizontal="center" vertical="center" wrapText="1"/>
    </xf>
    <xf numFmtId="0" fontId="0" fillId="0" borderId="0" xfId="0" applyBorder="1" applyProtection="1"/>
    <xf numFmtId="0" fontId="3" fillId="0" borderId="0" xfId="0" applyFont="1" applyBorder="1" applyAlignment="1" applyProtection="1">
      <alignment horizontal="center" wrapText="1"/>
    </xf>
    <xf numFmtId="0" fontId="3" fillId="0" borderId="0" xfId="0" applyFont="1" applyBorder="1" applyAlignment="1" applyProtection="1">
      <alignment horizontal="right"/>
    </xf>
    <xf numFmtId="44" fontId="8" fillId="0" borderId="8" xfId="0" applyNumberFormat="1" applyFont="1" applyBorder="1" applyProtection="1"/>
    <xf numFmtId="165" fontId="8" fillId="0" borderId="8" xfId="1" applyNumberFormat="1" applyFont="1" applyBorder="1" applyAlignment="1" applyProtection="1">
      <alignment horizontal="center"/>
    </xf>
    <xf numFmtId="0" fontId="3" fillId="0" borderId="0" xfId="0" applyFont="1" applyFill="1" applyBorder="1" applyAlignment="1" applyProtection="1">
      <alignment horizontal="right"/>
    </xf>
    <xf numFmtId="165" fontId="8" fillId="0" borderId="1" xfId="1" applyNumberFormat="1" applyFont="1" applyBorder="1" applyAlignment="1" applyProtection="1">
      <alignment horizontal="center"/>
    </xf>
    <xf numFmtId="165" fontId="8" fillId="0" borderId="8" xfId="2" applyNumberFormat="1" applyFont="1" applyBorder="1" applyAlignment="1" applyProtection="1">
      <alignment horizontal="center"/>
    </xf>
    <xf numFmtId="165" fontId="8" fillId="0" borderId="8" xfId="0" applyNumberFormat="1" applyFont="1" applyBorder="1" applyAlignment="1" applyProtection="1">
      <alignment horizontal="center"/>
    </xf>
    <xf numFmtId="0" fontId="8" fillId="0" borderId="1" xfId="0" applyFont="1" applyBorder="1" applyProtection="1"/>
    <xf numFmtId="1" fontId="8" fillId="0" borderId="1" xfId="2" applyNumberFormat="1" applyFont="1" applyBorder="1" applyAlignment="1" applyProtection="1">
      <alignment horizontal="center"/>
    </xf>
    <xf numFmtId="164" fontId="8" fillId="0" borderId="1" xfId="1" applyNumberFormat="1" applyFont="1" applyFill="1" applyBorder="1" applyProtection="1"/>
    <xf numFmtId="1" fontId="20" fillId="0" borderId="8" xfId="2" applyNumberFormat="1" applyFont="1" applyFill="1" applyBorder="1" applyAlignment="1" applyProtection="1">
      <alignment horizontal="center"/>
      <protection locked="0"/>
    </xf>
    <xf numFmtId="42" fontId="8" fillId="0" borderId="1" xfId="1" applyNumberFormat="1" applyFont="1" applyBorder="1" applyAlignment="1" applyProtection="1"/>
    <xf numFmtId="0" fontId="8" fillId="0" borderId="0" xfId="0" applyFont="1" applyAlignment="1">
      <alignment horizontal="center" vertical="center"/>
    </xf>
    <xf numFmtId="0" fontId="6" fillId="0" borderId="0" xfId="0" applyFont="1" applyBorder="1" applyAlignment="1" applyProtection="1">
      <alignment horizontal="center"/>
    </xf>
    <xf numFmtId="0" fontId="3" fillId="0" borderId="0" xfId="0" applyFont="1" applyAlignment="1" applyProtection="1">
      <alignment horizontal="center"/>
    </xf>
    <xf numFmtId="165" fontId="3" fillId="0" borderId="27" xfId="1" applyNumberFormat="1" applyFont="1" applyBorder="1" applyAlignment="1">
      <alignment horizontal="center" vertical="center"/>
    </xf>
    <xf numFmtId="165" fontId="3" fillId="0" borderId="23" xfId="1" applyNumberFormat="1" applyFont="1" applyBorder="1" applyAlignment="1">
      <alignment horizontal="center" vertical="center"/>
    </xf>
    <xf numFmtId="165" fontId="3" fillId="0" borderId="24" xfId="1" applyNumberFormat="1" applyFont="1" applyBorder="1" applyAlignment="1">
      <alignment horizontal="center" vertic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 xfId="0" applyFont="1" applyBorder="1" applyAlignment="1">
      <alignment horizontal="center" vertical="center" wrapText="1"/>
    </xf>
    <xf numFmtId="166" fontId="6" fillId="0" borderId="14" xfId="0" applyNumberFormat="1" applyFont="1" applyBorder="1" applyAlignment="1">
      <alignment horizontal="center"/>
    </xf>
    <xf numFmtId="166" fontId="6" fillId="0" borderId="15" xfId="0" applyNumberFormat="1" applyFont="1" applyBorder="1" applyAlignment="1">
      <alignment horizontal="center"/>
    </xf>
    <xf numFmtId="166" fontId="6" fillId="0" borderId="16" xfId="0" applyNumberFormat="1" applyFont="1" applyBorder="1" applyAlignment="1">
      <alignment horizontal="center"/>
    </xf>
    <xf numFmtId="166" fontId="6" fillId="0" borderId="29" xfId="0" applyNumberFormat="1" applyFont="1" applyBorder="1" applyAlignment="1">
      <alignment horizontal="center"/>
    </xf>
    <xf numFmtId="166" fontId="6" fillId="0" borderId="33" xfId="0" applyNumberFormat="1" applyFont="1" applyBorder="1" applyAlignment="1">
      <alignment horizontal="center"/>
    </xf>
    <xf numFmtId="0" fontId="3" fillId="0" borderId="0" xfId="0" applyFont="1" applyBorder="1" applyAlignment="1">
      <alignment horizontal="center"/>
    </xf>
    <xf numFmtId="0" fontId="0" fillId="0" borderId="0" xfId="0" applyAlignment="1" applyProtection="1">
      <alignment horizontal="center"/>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0" fontId="3" fillId="2" borderId="34" xfId="0" applyFont="1" applyFill="1" applyBorder="1" applyAlignment="1">
      <alignment horizontal="center"/>
    </xf>
    <xf numFmtId="0" fontId="0" fillId="0" borderId="0" xfId="0" applyAlignment="1" applyProtection="1">
      <alignment horizontal="left"/>
      <protection locked="0"/>
    </xf>
    <xf numFmtId="0" fontId="3" fillId="2" borderId="3" xfId="0" applyFont="1" applyFill="1" applyBorder="1" applyAlignment="1">
      <alignment horizontal="center"/>
    </xf>
    <xf numFmtId="0" fontId="3" fillId="2" borderId="9" xfId="0" applyFont="1" applyFill="1" applyBorder="1" applyAlignment="1">
      <alignment horizontal="center"/>
    </xf>
    <xf numFmtId="0" fontId="3" fillId="2" borderId="4" xfId="0" applyFont="1" applyFill="1" applyBorder="1" applyAlignment="1">
      <alignment horizontal="center"/>
    </xf>
    <xf numFmtId="42" fontId="8" fillId="3" borderId="21" xfId="1" applyNumberFormat="1" applyFont="1" applyFill="1" applyBorder="1" applyAlignment="1" applyProtection="1">
      <alignment horizontal="center"/>
    </xf>
    <xf numFmtId="42" fontId="8" fillId="3" borderId="38" xfId="1" applyNumberFormat="1" applyFont="1" applyFill="1" applyBorder="1" applyAlignment="1" applyProtection="1">
      <alignment horizontal="center"/>
    </xf>
    <xf numFmtId="0" fontId="3" fillId="0" borderId="29" xfId="0" applyFont="1" applyBorder="1" applyAlignment="1" applyProtection="1">
      <alignment horizontal="center"/>
    </xf>
    <xf numFmtId="0" fontId="3" fillId="0" borderId="33" xfId="0" applyFont="1" applyBorder="1" applyAlignment="1" applyProtection="1">
      <alignment horizontal="center"/>
    </xf>
    <xf numFmtId="164" fontId="8" fillId="0" borderId="17" xfId="0" applyNumberFormat="1" applyFont="1" applyFill="1" applyBorder="1" applyAlignment="1" applyProtection="1">
      <alignment horizontal="center"/>
      <protection locked="0"/>
    </xf>
    <xf numFmtId="164" fontId="8" fillId="0" borderId="35" xfId="0" applyNumberFormat="1" applyFont="1" applyFill="1" applyBorder="1" applyAlignment="1" applyProtection="1">
      <alignment horizontal="center"/>
      <protection locked="0"/>
    </xf>
    <xf numFmtId="0" fontId="3" fillId="2" borderId="36" xfId="0" applyFont="1" applyFill="1" applyBorder="1" applyAlignment="1">
      <alignment horizontal="center"/>
    </xf>
    <xf numFmtId="0" fontId="3" fillId="2" borderId="37" xfId="0" applyFont="1" applyFill="1" applyBorder="1" applyAlignment="1">
      <alignment horizontal="center"/>
    </xf>
    <xf numFmtId="0" fontId="8" fillId="0" borderId="0" xfId="0" applyFont="1" applyAlignment="1" applyProtection="1">
      <alignment wrapText="1"/>
      <protection locked="0"/>
    </xf>
    <xf numFmtId="0" fontId="8" fillId="0" borderId="0" xfId="0" applyFont="1" applyAlignment="1" applyProtection="1">
      <alignment horizontal="left" wrapText="1"/>
      <protection locked="0"/>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2" sqref="D12"/>
    </sheetView>
  </sheetViews>
  <sheetFormatPr defaultRowHeight="12.75" x14ac:dyDescent="0.2"/>
  <sheetData>
    <row r="1" spans="1:1" x14ac:dyDescent="0.2">
      <c r="A1" s="5" t="s">
        <v>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6"/>
  <sheetViews>
    <sheetView zoomScale="70" zoomScaleNormal="70" zoomScaleSheetLayoutView="70" workbookViewId="0">
      <selection activeCell="A55" sqref="A55:C55"/>
    </sheetView>
  </sheetViews>
  <sheetFormatPr defaultRowHeight="12.75" x14ac:dyDescent="0.2"/>
  <cols>
    <col min="1" max="1" width="14" customWidth="1"/>
    <col min="2" max="2" width="51.7109375" customWidth="1"/>
    <col min="3" max="4" width="26.5703125" customWidth="1"/>
    <col min="5" max="6" width="19.5703125" customWidth="1"/>
    <col min="7" max="7" width="25.42578125" customWidth="1"/>
  </cols>
  <sheetData>
    <row r="1" spans="1:7" s="3" customFormat="1" ht="18" x14ac:dyDescent="0.25">
      <c r="A1" s="157" t="s">
        <v>157</v>
      </c>
      <c r="B1" s="157"/>
      <c r="C1" s="157"/>
      <c r="D1" s="157"/>
      <c r="E1" s="157"/>
      <c r="F1" s="157"/>
      <c r="G1" s="157"/>
    </row>
    <row r="2" spans="1:7" ht="15.75" x14ac:dyDescent="0.25">
      <c r="A2" s="158" t="s">
        <v>167</v>
      </c>
      <c r="B2" s="158"/>
      <c r="C2" s="158"/>
      <c r="D2" s="158"/>
      <c r="E2" s="158"/>
      <c r="F2" s="158"/>
      <c r="G2" s="158"/>
    </row>
    <row r="3" spans="1:7" x14ac:dyDescent="0.2">
      <c r="A3" s="74"/>
      <c r="B3" s="74"/>
      <c r="C3" s="74"/>
      <c r="D3" s="74"/>
      <c r="E3" s="74"/>
      <c r="F3" s="74"/>
      <c r="G3" s="74"/>
    </row>
    <row r="4" spans="1:7" ht="18" x14ac:dyDescent="0.25">
      <c r="A4" s="51" t="s">
        <v>119</v>
      </c>
      <c r="B4" s="52"/>
      <c r="C4" s="52"/>
      <c r="D4" s="52"/>
      <c r="E4" s="52"/>
      <c r="F4" s="52"/>
      <c r="G4" s="53"/>
    </row>
    <row r="5" spans="1:7" x14ac:dyDescent="0.2">
      <c r="A5" s="45"/>
      <c r="B5" s="54"/>
      <c r="C5" s="54"/>
      <c r="D5" s="54"/>
      <c r="E5" s="54"/>
      <c r="F5" s="54"/>
      <c r="G5" s="54"/>
    </row>
    <row r="6" spans="1:7" ht="18" x14ac:dyDescent="0.25">
      <c r="A6" s="51" t="s">
        <v>158</v>
      </c>
      <c r="B6" s="52"/>
      <c r="C6" s="52"/>
      <c r="D6" s="52"/>
      <c r="E6" s="52"/>
      <c r="F6" s="52"/>
      <c r="G6" s="53"/>
    </row>
    <row r="7" spans="1:7" x14ac:dyDescent="0.2">
      <c r="A7" s="55"/>
      <c r="B7" s="54"/>
      <c r="C7" s="54"/>
      <c r="D7" s="54"/>
      <c r="E7" s="54"/>
      <c r="F7" s="54"/>
      <c r="G7" s="54"/>
    </row>
    <row r="8" spans="1:7" ht="18" x14ac:dyDescent="0.25">
      <c r="A8" s="51" t="s">
        <v>166</v>
      </c>
      <c r="B8" s="52"/>
      <c r="C8" s="52"/>
      <c r="D8" s="52"/>
      <c r="E8" s="52"/>
      <c r="F8" s="52"/>
      <c r="G8" s="53"/>
    </row>
    <row r="9" spans="1:7" ht="18" x14ac:dyDescent="0.25">
      <c r="A9" s="2"/>
      <c r="B9" s="3"/>
      <c r="C9" s="3"/>
      <c r="D9" s="3"/>
      <c r="E9" s="3"/>
      <c r="F9" s="3"/>
    </row>
    <row r="10" spans="1:7" x14ac:dyDescent="0.2">
      <c r="A10" s="64" t="s">
        <v>50</v>
      </c>
    </row>
    <row r="11" spans="1:7" x14ac:dyDescent="0.2">
      <c r="A11" s="64" t="s">
        <v>51</v>
      </c>
    </row>
    <row r="12" spans="1:7" ht="15.75" x14ac:dyDescent="0.25">
      <c r="G12" s="12" t="s">
        <v>100</v>
      </c>
    </row>
    <row r="13" spans="1:7" ht="18" customHeight="1" thickBot="1" x14ac:dyDescent="0.3">
      <c r="A13" s="9" t="s">
        <v>47</v>
      </c>
      <c r="B13" s="24" t="s">
        <v>7</v>
      </c>
      <c r="C13" s="12" t="s">
        <v>86</v>
      </c>
      <c r="D13" s="12" t="s">
        <v>87</v>
      </c>
      <c r="E13" s="170" t="s">
        <v>46</v>
      </c>
      <c r="F13" s="170"/>
      <c r="G13" s="12" t="s">
        <v>45</v>
      </c>
    </row>
    <row r="14" spans="1:7" ht="24" customHeight="1" thickBot="1" x14ac:dyDescent="0.25">
      <c r="A14" s="162" t="s">
        <v>165</v>
      </c>
      <c r="B14" s="47" t="s">
        <v>43</v>
      </c>
      <c r="C14" s="101">
        <f>'E. Travel'!G17</f>
        <v>0</v>
      </c>
      <c r="D14" s="99"/>
      <c r="E14" s="100">
        <f t="shared" ref="E14:E20" si="0">IF($C$22&gt;0,C14/$C$22,0%)</f>
        <v>0</v>
      </c>
      <c r="F14" s="159">
        <f>IF($C$22&gt;0,E14+E15+E16+E17+E18+E19,0%)</f>
        <v>0</v>
      </c>
      <c r="G14" s="101">
        <f>'K. Match'!E9</f>
        <v>0</v>
      </c>
    </row>
    <row r="15" spans="1:7" ht="24" customHeight="1" thickBot="1" x14ac:dyDescent="0.25">
      <c r="A15" s="163"/>
      <c r="B15" s="47" t="s">
        <v>163</v>
      </c>
      <c r="C15" s="101">
        <f>'F. Equip-OSDS'!F19-'F. Equip-OSDS'!F9</f>
        <v>0</v>
      </c>
      <c r="D15" s="101">
        <f>+'F. Equip-OSDS'!F9</f>
        <v>1050000</v>
      </c>
      <c r="E15" s="100">
        <f t="shared" si="0"/>
        <v>0</v>
      </c>
      <c r="F15" s="160"/>
      <c r="G15" s="101">
        <f>'K. Match'!E10</f>
        <v>0</v>
      </c>
    </row>
    <row r="16" spans="1:7" ht="24" customHeight="1" thickBot="1" x14ac:dyDescent="0.25">
      <c r="A16" s="163"/>
      <c r="B16" s="47" t="s">
        <v>6</v>
      </c>
      <c r="C16" s="101">
        <f>'G. Consult-Contract'!F19</f>
        <v>0</v>
      </c>
      <c r="D16" s="93"/>
      <c r="E16" s="100">
        <f t="shared" si="0"/>
        <v>0</v>
      </c>
      <c r="F16" s="160"/>
      <c r="G16" s="101">
        <f>'K. Match'!E11</f>
        <v>0</v>
      </c>
    </row>
    <row r="17" spans="1:7" ht="24" customHeight="1" thickBot="1" x14ac:dyDescent="0.25">
      <c r="A17" s="163"/>
      <c r="B17" s="47" t="s">
        <v>68</v>
      </c>
      <c r="C17" s="101">
        <f>'H. Other Overhead'!I37</f>
        <v>0</v>
      </c>
      <c r="D17" s="93"/>
      <c r="E17" s="100">
        <f t="shared" si="0"/>
        <v>0</v>
      </c>
      <c r="F17" s="160"/>
      <c r="G17" s="101">
        <f>'K. Match'!E12</f>
        <v>0</v>
      </c>
    </row>
    <row r="18" spans="1:7" ht="24" customHeight="1" thickBot="1" x14ac:dyDescent="0.25">
      <c r="A18" s="163"/>
      <c r="B18" s="47" t="s">
        <v>131</v>
      </c>
      <c r="C18" s="102">
        <f>'I. Direct Personnel'!H25</f>
        <v>0</v>
      </c>
      <c r="D18" s="93"/>
      <c r="E18" s="100">
        <f t="shared" si="0"/>
        <v>0</v>
      </c>
      <c r="F18" s="160"/>
      <c r="G18" s="101">
        <f>'K. Match'!E13</f>
        <v>0</v>
      </c>
    </row>
    <row r="19" spans="1:7" ht="24" customHeight="1" thickBot="1" x14ac:dyDescent="0.25">
      <c r="A19" s="163"/>
      <c r="B19" s="47" t="s">
        <v>132</v>
      </c>
      <c r="C19" s="101">
        <f>'J. Direct Fringe'!F17</f>
        <v>0</v>
      </c>
      <c r="D19" s="93"/>
      <c r="E19" s="100">
        <f t="shared" si="0"/>
        <v>0</v>
      </c>
      <c r="F19" s="161"/>
      <c r="G19" s="101">
        <f>'K. Match'!E14</f>
        <v>0</v>
      </c>
    </row>
    <row r="20" spans="1:7" ht="32.25" customHeight="1" thickBot="1" x14ac:dyDescent="0.3">
      <c r="A20" s="162" t="s">
        <v>7</v>
      </c>
      <c r="B20" s="48" t="s">
        <v>92</v>
      </c>
      <c r="C20" s="103">
        <f>SUM(C14:C19)</f>
        <v>0</v>
      </c>
      <c r="D20" s="94"/>
      <c r="E20" s="106">
        <f t="shared" si="0"/>
        <v>0</v>
      </c>
      <c r="F20" s="95"/>
      <c r="G20" s="96"/>
    </row>
    <row r="21" spans="1:7" ht="32.25" customHeight="1" thickBot="1" x14ac:dyDescent="0.3">
      <c r="A21" s="163"/>
      <c r="B21" s="48" t="s">
        <v>88</v>
      </c>
      <c r="C21" s="99"/>
      <c r="D21" s="104">
        <f>SUM(D14:D20)</f>
        <v>1050000</v>
      </c>
      <c r="E21" s="105">
        <f>IF($C$22&gt;0,D21/$C$22,0%)</f>
        <v>1</v>
      </c>
      <c r="F21" s="107"/>
      <c r="G21" s="108"/>
    </row>
    <row r="22" spans="1:7" ht="32.25" customHeight="1" thickBot="1" x14ac:dyDescent="0.3">
      <c r="A22" s="163"/>
      <c r="B22" s="49" t="s">
        <v>91</v>
      </c>
      <c r="C22" s="168">
        <f>+C20+D21</f>
        <v>1050000</v>
      </c>
      <c r="D22" s="169"/>
      <c r="E22" s="123">
        <f>E21+E20</f>
        <v>1</v>
      </c>
      <c r="F22" s="97"/>
      <c r="G22" s="98"/>
    </row>
    <row r="23" spans="1:7" ht="32.25" customHeight="1" thickBot="1" x14ac:dyDescent="0.3">
      <c r="A23" s="163"/>
      <c r="B23" s="49" t="s">
        <v>93</v>
      </c>
      <c r="C23" s="91"/>
      <c r="D23" s="88"/>
      <c r="E23" s="88"/>
      <c r="F23" s="90"/>
      <c r="G23" s="92">
        <f>'K. Match'!E15</f>
        <v>0</v>
      </c>
    </row>
    <row r="24" spans="1:7" ht="24.75" customHeight="1" thickBot="1" x14ac:dyDescent="0.3">
      <c r="A24" s="163"/>
      <c r="B24" s="50" t="s">
        <v>84</v>
      </c>
      <c r="C24" s="91"/>
      <c r="D24" s="88"/>
      <c r="E24" s="89"/>
      <c r="F24" s="89"/>
      <c r="G24" s="109">
        <f>IF(G23&gt;0,G23/C22,0%)</f>
        <v>0</v>
      </c>
    </row>
    <row r="25" spans="1:7" ht="34.5" customHeight="1" thickBot="1" x14ac:dyDescent="0.3">
      <c r="A25" s="164"/>
      <c r="B25" s="49" t="s">
        <v>85</v>
      </c>
      <c r="C25" s="165">
        <f>+C22+G23</f>
        <v>1050000</v>
      </c>
      <c r="D25" s="166"/>
      <c r="E25" s="166"/>
      <c r="F25" s="166"/>
      <c r="G25" s="167"/>
    </row>
    <row r="26" spans="1:7" ht="18" x14ac:dyDescent="0.25">
      <c r="A26" s="4"/>
      <c r="B26" s="3"/>
      <c r="C26" s="3"/>
      <c r="D26" s="3"/>
    </row>
    <row r="27" spans="1:7" ht="18" x14ac:dyDescent="0.25">
      <c r="A27" s="4"/>
      <c r="B27" s="3"/>
      <c r="C27" s="3"/>
      <c r="D27" s="3"/>
    </row>
    <row r="28" spans="1:7" ht="31.5" x14ac:dyDescent="0.25">
      <c r="A28" s="4"/>
      <c r="B28" s="142"/>
      <c r="C28" s="143" t="s">
        <v>160</v>
      </c>
      <c r="D28" s="143" t="s">
        <v>159</v>
      </c>
      <c r="E28" s="143" t="s">
        <v>127</v>
      </c>
      <c r="F28" s="143" t="s">
        <v>128</v>
      </c>
    </row>
    <row r="29" spans="1:7" ht="18" x14ac:dyDescent="0.25">
      <c r="A29" s="4"/>
      <c r="B29" s="144" t="s">
        <v>122</v>
      </c>
      <c r="C29" s="145">
        <f>+'E. Travel'!G19+'F. Equip-OSDS'!F21-'F. Equip-OSDS'!F9+'G. Consult-Contract'!F21+'H. Other Overhead'!I39+'I. Direct Personnel'!H27+'J. Direct Fringe'!F19</f>
        <v>0</v>
      </c>
      <c r="D29" s="146">
        <f>IF($C$31&gt;0,C29/$C$31,0%)</f>
        <v>0</v>
      </c>
      <c r="E29" s="145">
        <f>'E. Travel'!G19+'F. Equip-OSDS'!F21+'G. Consult-Contract'!F21+'H. Other Overhead'!I39+'I. Direct Personnel'!H27+'J. Direct Fringe'!F19</f>
        <v>1050000</v>
      </c>
      <c r="F29" s="146">
        <f>IF($E$31&gt;0,E29/$E$31,0%)</f>
        <v>1</v>
      </c>
    </row>
    <row r="30" spans="1:7" ht="18" x14ac:dyDescent="0.25">
      <c r="A30" s="4"/>
      <c r="B30" s="147" t="s">
        <v>129</v>
      </c>
      <c r="C30" s="145">
        <f>+'E. Travel'!G20+'F. Equip-OSDS'!F22+'G. Consult-Contract'!F22+'H. Other Overhead'!I40+'I. Direct Personnel'!H28+'J. Direct Fringe'!F20</f>
        <v>0</v>
      </c>
      <c r="D30" s="148">
        <f>IF($C$31&gt;0,C30/$C$31,0%)</f>
        <v>0</v>
      </c>
      <c r="E30" s="145">
        <f>+'E. Travel'!G20+'F. Equip-OSDS'!F22+'G. Consult-Contract'!F22+'H. Other Overhead'!I40+'I. Direct Personnel'!H28+'J. Direct Fringe'!F20</f>
        <v>0</v>
      </c>
      <c r="F30" s="146">
        <f>IF($E$31&gt;0,E30/$E$31,0%)</f>
        <v>0</v>
      </c>
    </row>
    <row r="31" spans="1:7" ht="18" x14ac:dyDescent="0.25">
      <c r="A31" s="4"/>
      <c r="B31" s="147" t="s">
        <v>1</v>
      </c>
      <c r="C31" s="145">
        <f>SUM(C29:C30)</f>
        <v>0</v>
      </c>
      <c r="D31" s="149">
        <f>SUM(D29:D30)</f>
        <v>0</v>
      </c>
      <c r="E31" s="145">
        <f>SUM(E29:E30)</f>
        <v>1050000</v>
      </c>
      <c r="F31" s="150">
        <f>SUM(F29:F30)</f>
        <v>1</v>
      </c>
    </row>
    <row r="32" spans="1:7" ht="18" x14ac:dyDescent="0.25">
      <c r="A32" s="4"/>
      <c r="B32" s="3"/>
      <c r="C32" s="3"/>
      <c r="D32" s="3"/>
    </row>
    <row r="33" spans="1:7" ht="18" x14ac:dyDescent="0.25">
      <c r="A33" s="4"/>
      <c r="B33" s="3"/>
      <c r="C33" s="3"/>
      <c r="D33" s="3"/>
    </row>
    <row r="34" spans="1:7" ht="15.75" x14ac:dyDescent="0.25">
      <c r="A34" s="56" t="s">
        <v>41</v>
      </c>
      <c r="B34" s="57"/>
      <c r="C34" s="57"/>
      <c r="D34" s="57"/>
      <c r="E34" s="54"/>
      <c r="F34" s="54"/>
    </row>
    <row r="35" spans="1:7" ht="18" x14ac:dyDescent="0.25">
      <c r="A35" s="58"/>
      <c r="B35" s="57"/>
      <c r="C35" s="57"/>
      <c r="D35" s="57"/>
      <c r="E35" s="54"/>
      <c r="F35" s="54"/>
    </row>
    <row r="36" spans="1:7" ht="18" x14ac:dyDescent="0.25">
      <c r="A36" s="51"/>
      <c r="B36" s="53"/>
      <c r="C36" s="53"/>
      <c r="D36" s="53"/>
      <c r="E36" s="53"/>
      <c r="F36" s="53"/>
      <c r="G36" s="87"/>
    </row>
    <row r="37" spans="1:7" ht="15" x14ac:dyDescent="0.2">
      <c r="A37" s="59" t="s">
        <v>35</v>
      </c>
      <c r="C37" s="59" t="s">
        <v>34</v>
      </c>
      <c r="D37" s="59"/>
      <c r="F37" s="57"/>
      <c r="G37" s="46" t="s">
        <v>20</v>
      </c>
    </row>
    <row r="38" spans="1:7" ht="18" x14ac:dyDescent="0.25">
      <c r="A38" s="58"/>
      <c r="B38" s="57"/>
      <c r="C38" s="57"/>
      <c r="D38" s="57"/>
      <c r="E38" s="54"/>
      <c r="F38" s="54"/>
    </row>
    <row r="39" spans="1:7" ht="18" x14ac:dyDescent="0.25">
      <c r="A39" s="51"/>
      <c r="B39" s="53"/>
      <c r="C39" s="53"/>
      <c r="D39" s="53"/>
      <c r="E39" s="53"/>
      <c r="F39" s="53"/>
      <c r="G39" s="87"/>
    </row>
    <row r="40" spans="1:7" ht="15" x14ac:dyDescent="0.2">
      <c r="A40" s="59" t="s">
        <v>55</v>
      </c>
      <c r="B40" s="59"/>
      <c r="E40" s="60" t="s">
        <v>54</v>
      </c>
      <c r="F40" s="54"/>
    </row>
    <row r="41" spans="1:7" ht="18" x14ac:dyDescent="0.25">
      <c r="A41" s="58"/>
      <c r="B41" s="57"/>
      <c r="C41" s="57"/>
      <c r="D41" s="57"/>
      <c r="E41" s="54"/>
      <c r="F41" s="54"/>
    </row>
    <row r="42" spans="1:7" ht="15.75" x14ac:dyDescent="0.25">
      <c r="A42" s="56" t="s">
        <v>42</v>
      </c>
      <c r="B42" s="60"/>
      <c r="C42" s="60"/>
      <c r="D42" s="60"/>
      <c r="E42" s="61"/>
      <c r="F42" s="61"/>
    </row>
    <row r="43" spans="1:7" ht="15" x14ac:dyDescent="0.2">
      <c r="A43" s="44"/>
      <c r="B43" s="60"/>
      <c r="C43" s="60"/>
      <c r="D43" s="60"/>
      <c r="E43" s="61"/>
      <c r="F43" s="61"/>
    </row>
    <row r="44" spans="1:7" ht="15" x14ac:dyDescent="0.2">
      <c r="A44" s="62"/>
      <c r="B44" s="63"/>
      <c r="C44" s="63"/>
      <c r="D44" s="63"/>
      <c r="E44" s="63"/>
      <c r="F44" s="63"/>
      <c r="G44" s="87"/>
    </row>
    <row r="45" spans="1:7" ht="15" x14ac:dyDescent="0.2">
      <c r="A45" s="59" t="s">
        <v>35</v>
      </c>
      <c r="C45" s="59" t="s">
        <v>34</v>
      </c>
      <c r="D45" s="59"/>
      <c r="F45" s="46"/>
      <c r="G45" s="46" t="s">
        <v>20</v>
      </c>
    </row>
    <row r="46" spans="1:7" ht="15" x14ac:dyDescent="0.2">
      <c r="A46" s="61"/>
      <c r="B46" s="61"/>
      <c r="C46" s="61"/>
      <c r="D46" s="61"/>
      <c r="E46" s="61"/>
      <c r="F46" s="61"/>
    </row>
    <row r="47" spans="1:7" ht="15.75" x14ac:dyDescent="0.25">
      <c r="A47" s="56" t="s">
        <v>48</v>
      </c>
      <c r="B47" s="60"/>
      <c r="C47" s="60"/>
      <c r="D47" s="60"/>
      <c r="E47" s="61"/>
      <c r="F47" s="61"/>
    </row>
    <row r="48" spans="1:7" ht="15" x14ac:dyDescent="0.2">
      <c r="A48" s="44"/>
      <c r="B48" s="60"/>
      <c r="C48" s="60"/>
      <c r="D48" s="60"/>
      <c r="E48" s="61"/>
      <c r="F48" s="61"/>
    </row>
    <row r="49" spans="1:7" ht="15" x14ac:dyDescent="0.2">
      <c r="A49" s="62"/>
      <c r="B49" s="63"/>
      <c r="C49" s="63"/>
      <c r="D49" s="63"/>
      <c r="E49" s="63"/>
      <c r="F49" s="63"/>
      <c r="G49" s="87"/>
    </row>
    <row r="50" spans="1:7" ht="15" x14ac:dyDescent="0.2">
      <c r="A50" s="59" t="s">
        <v>35</v>
      </c>
      <c r="C50" s="59" t="s">
        <v>34</v>
      </c>
      <c r="D50" s="59"/>
      <c r="F50" s="46"/>
      <c r="G50" s="46" t="s">
        <v>20</v>
      </c>
    </row>
    <row r="51" spans="1:7" ht="15" x14ac:dyDescent="0.2">
      <c r="A51" s="61"/>
      <c r="B51" s="61"/>
      <c r="C51" s="61"/>
      <c r="D51" s="61"/>
      <c r="E51" s="61"/>
      <c r="F51" s="61"/>
    </row>
    <row r="52" spans="1:7" ht="15.75" x14ac:dyDescent="0.25">
      <c r="A52" s="56" t="s">
        <v>49</v>
      </c>
      <c r="B52" s="60"/>
      <c r="C52" s="60"/>
      <c r="D52" s="60"/>
      <c r="E52" s="61"/>
      <c r="F52" s="54"/>
    </row>
    <row r="53" spans="1:7" ht="15" x14ac:dyDescent="0.2">
      <c r="A53" s="44"/>
      <c r="B53" s="60"/>
      <c r="C53" s="60"/>
      <c r="D53" s="60"/>
      <c r="E53" s="61"/>
      <c r="F53" s="54"/>
    </row>
    <row r="54" spans="1:7" ht="15" x14ac:dyDescent="0.2">
      <c r="A54" s="62"/>
      <c r="B54" s="63"/>
      <c r="C54" s="63"/>
      <c r="D54" s="63"/>
      <c r="E54" s="63"/>
      <c r="F54" s="53"/>
      <c r="G54" s="87"/>
    </row>
    <row r="55" spans="1:7" ht="15" x14ac:dyDescent="0.2">
      <c r="A55" s="59" t="s">
        <v>35</v>
      </c>
      <c r="C55" s="59" t="s">
        <v>34</v>
      </c>
      <c r="D55" s="59"/>
      <c r="F55" s="54"/>
      <c r="G55" s="46" t="s">
        <v>20</v>
      </c>
    </row>
    <row r="56" spans="1:7" x14ac:dyDescent="0.2">
      <c r="A56" s="54"/>
      <c r="B56" s="54"/>
      <c r="C56" s="54"/>
      <c r="D56" s="54"/>
      <c r="E56" s="54"/>
      <c r="F56" s="54"/>
    </row>
  </sheetData>
  <sheetProtection algorithmName="SHA-512" hashValue="oAzuGJXCYESiuiBJZxIF+rm8cr7bblURo4GmySYLdnaCaiL2lrKLkV1/poCNliL1TEts6WgkVHeZh82yVri0qA==" saltValue="dYAksy96E1EUktZtZH2eFw==" spinCount="100000" sheet="1" formatColumns="0" formatRows="0"/>
  <mergeCells count="8">
    <mergeCell ref="A1:G1"/>
    <mergeCell ref="A2:G2"/>
    <mergeCell ref="F14:F19"/>
    <mergeCell ref="A20:A25"/>
    <mergeCell ref="C25:G25"/>
    <mergeCell ref="C22:D22"/>
    <mergeCell ref="E13:F13"/>
    <mergeCell ref="A14:A19"/>
  </mergeCells>
  <phoneticPr fontId="0" type="noConversion"/>
  <pageMargins left="0.75" right="0.75" top="1" bottom="1" header="0.5" footer="0.5"/>
  <pageSetup scale="48" orientation="portrait" r:id="rId1"/>
  <headerFooter alignWithMargins="0">
    <oddHeader>&amp;C&amp;"Arial,Bold"&amp;14workforceCONNECTIONS Budget Template</oddHeader>
    <oddFooter>&amp;L&amp;A&amp;C&amp;F&amp;R&amp;P of 12</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9"/>
  <sheetViews>
    <sheetView zoomScaleNormal="100" workbookViewId="0">
      <selection activeCell="A24" sqref="A24:A33"/>
    </sheetView>
  </sheetViews>
  <sheetFormatPr defaultRowHeight="12.75" x14ac:dyDescent="0.2"/>
  <cols>
    <col min="1" max="1" width="3.85546875" bestFit="1" customWidth="1"/>
    <col min="2" max="2" width="36" customWidth="1"/>
    <col min="3" max="4" width="19.85546875" customWidth="1"/>
    <col min="5" max="5" width="15.5703125" bestFit="1" customWidth="1"/>
    <col min="6" max="6" width="13.85546875" customWidth="1"/>
    <col min="7" max="7" width="16.42578125" customWidth="1"/>
  </cols>
  <sheetData>
    <row r="1" spans="1:7" ht="18" x14ac:dyDescent="0.25">
      <c r="B1" s="1" t="s">
        <v>43</v>
      </c>
      <c r="C1" s="1"/>
      <c r="D1" s="1"/>
    </row>
    <row r="2" spans="1:7" s="7" customFormat="1" ht="15.75" thickBot="1" x14ac:dyDescent="0.25"/>
    <row r="3" spans="1:7" s="7" customFormat="1" ht="15.75" x14ac:dyDescent="0.25">
      <c r="B3" s="14"/>
      <c r="C3" s="30"/>
      <c r="D3" s="65" t="s">
        <v>125</v>
      </c>
      <c r="E3" s="174" t="s">
        <v>0</v>
      </c>
      <c r="F3" s="174"/>
      <c r="G3" s="15" t="s">
        <v>1</v>
      </c>
    </row>
    <row r="4" spans="1:7" s="7" customFormat="1" ht="15.75" customHeight="1" thickBot="1" x14ac:dyDescent="0.3">
      <c r="B4" s="16" t="s">
        <v>22</v>
      </c>
      <c r="C4" s="31" t="s">
        <v>3</v>
      </c>
      <c r="D4" s="128" t="s">
        <v>121</v>
      </c>
      <c r="E4" s="27" t="s">
        <v>4</v>
      </c>
      <c r="F4" s="27" t="s">
        <v>5</v>
      </c>
      <c r="G4" s="18" t="s">
        <v>21</v>
      </c>
    </row>
    <row r="5" spans="1:7" s="7" customFormat="1" ht="15.75" customHeight="1" x14ac:dyDescent="0.2">
      <c r="B5" s="71" t="s">
        <v>57</v>
      </c>
      <c r="C5" s="66" t="s">
        <v>60</v>
      </c>
      <c r="D5" s="133" t="s">
        <v>120</v>
      </c>
      <c r="E5" s="126">
        <v>0.54</v>
      </c>
      <c r="F5" s="69">
        <v>5000</v>
      </c>
      <c r="G5" s="70">
        <f>E5*F5</f>
        <v>2700</v>
      </c>
    </row>
    <row r="6" spans="1:7" s="7" customFormat="1" ht="15.75" customHeight="1" x14ac:dyDescent="0.2">
      <c r="B6" s="71" t="s">
        <v>58</v>
      </c>
      <c r="C6" s="66" t="s">
        <v>59</v>
      </c>
      <c r="D6" s="133" t="s">
        <v>121</v>
      </c>
      <c r="E6" s="126">
        <v>500</v>
      </c>
      <c r="F6" s="69">
        <v>3</v>
      </c>
      <c r="G6" s="70">
        <f>E6*F6</f>
        <v>1500</v>
      </c>
    </row>
    <row r="7" spans="1:7" s="7" customFormat="1" ht="15" x14ac:dyDescent="0.2">
      <c r="A7" s="7">
        <v>1</v>
      </c>
      <c r="B7" s="19"/>
      <c r="C7" s="43"/>
      <c r="D7" s="21" t="s">
        <v>53</v>
      </c>
      <c r="E7" s="125"/>
      <c r="F7" s="21"/>
      <c r="G7" s="80">
        <f>ROUND(E7*F7,0)</f>
        <v>0</v>
      </c>
    </row>
    <row r="8" spans="1:7" s="7" customFormat="1" ht="15" x14ac:dyDescent="0.2">
      <c r="A8" s="7">
        <v>2</v>
      </c>
      <c r="B8" s="19"/>
      <c r="C8" s="43"/>
      <c r="D8" s="21" t="s">
        <v>53</v>
      </c>
      <c r="E8" s="110"/>
      <c r="F8" s="23"/>
      <c r="G8" s="80">
        <f t="shared" ref="G8:G15" si="0">ROUND(E8*F8,0)</f>
        <v>0</v>
      </c>
    </row>
    <row r="9" spans="1:7" s="7" customFormat="1" ht="15" x14ac:dyDescent="0.2">
      <c r="A9" s="7">
        <v>3</v>
      </c>
      <c r="B9" s="19"/>
      <c r="C9" s="43"/>
      <c r="D9" s="21" t="s">
        <v>53</v>
      </c>
      <c r="E9" s="110"/>
      <c r="F9" s="23"/>
      <c r="G9" s="80">
        <f t="shared" si="0"/>
        <v>0</v>
      </c>
    </row>
    <row r="10" spans="1:7" s="7" customFormat="1" ht="15" x14ac:dyDescent="0.2">
      <c r="A10" s="7">
        <v>4</v>
      </c>
      <c r="B10" s="19"/>
      <c r="C10" s="43"/>
      <c r="D10" s="21" t="s">
        <v>53</v>
      </c>
      <c r="E10" s="110"/>
      <c r="F10" s="23"/>
      <c r="G10" s="80">
        <f t="shared" si="0"/>
        <v>0</v>
      </c>
    </row>
    <row r="11" spans="1:7" s="7" customFormat="1" ht="15" x14ac:dyDescent="0.2">
      <c r="A11" s="7">
        <v>5</v>
      </c>
      <c r="B11" s="19"/>
      <c r="C11" s="43"/>
      <c r="D11" s="21" t="s">
        <v>53</v>
      </c>
      <c r="E11" s="110"/>
      <c r="F11" s="23"/>
      <c r="G11" s="80">
        <f t="shared" si="0"/>
        <v>0</v>
      </c>
    </row>
    <row r="12" spans="1:7" s="7" customFormat="1" ht="15" x14ac:dyDescent="0.2">
      <c r="A12" s="7">
        <v>6</v>
      </c>
      <c r="B12" s="19"/>
      <c r="C12" s="43"/>
      <c r="D12" s="21" t="s">
        <v>53</v>
      </c>
      <c r="E12" s="110"/>
      <c r="F12" s="23"/>
      <c r="G12" s="80">
        <f t="shared" si="0"/>
        <v>0</v>
      </c>
    </row>
    <row r="13" spans="1:7" s="7" customFormat="1" ht="15" x14ac:dyDescent="0.2">
      <c r="A13" s="7">
        <v>7</v>
      </c>
      <c r="B13" s="19"/>
      <c r="C13" s="43"/>
      <c r="D13" s="21" t="s">
        <v>53</v>
      </c>
      <c r="E13" s="110"/>
      <c r="F13" s="23"/>
      <c r="G13" s="80">
        <f t="shared" si="0"/>
        <v>0</v>
      </c>
    </row>
    <row r="14" spans="1:7" s="7" customFormat="1" ht="15" x14ac:dyDescent="0.2">
      <c r="A14" s="7">
        <v>8</v>
      </c>
      <c r="B14" s="19"/>
      <c r="C14" s="43"/>
      <c r="D14" s="21" t="s">
        <v>53</v>
      </c>
      <c r="E14" s="110"/>
      <c r="F14" s="23"/>
      <c r="G14" s="80">
        <f t="shared" si="0"/>
        <v>0</v>
      </c>
    </row>
    <row r="15" spans="1:7" s="7" customFormat="1" ht="15" x14ac:dyDescent="0.2">
      <c r="A15" s="7">
        <v>9</v>
      </c>
      <c r="B15" s="19"/>
      <c r="C15" s="43"/>
      <c r="D15" s="21" t="s">
        <v>53</v>
      </c>
      <c r="E15" s="110"/>
      <c r="F15" s="23"/>
      <c r="G15" s="80">
        <f t="shared" si="0"/>
        <v>0</v>
      </c>
    </row>
    <row r="16" spans="1:7" s="7" customFormat="1" ht="15" x14ac:dyDescent="0.2">
      <c r="A16" s="7">
        <v>10</v>
      </c>
      <c r="B16" s="19"/>
      <c r="C16" s="43"/>
      <c r="D16" s="21" t="s">
        <v>53</v>
      </c>
      <c r="E16" s="110"/>
      <c r="F16" s="23"/>
      <c r="G16" s="80">
        <f t="shared" ref="G16" si="1">ROUND(E16*F16,0)</f>
        <v>0</v>
      </c>
    </row>
    <row r="17" spans="1:7" s="7" customFormat="1" ht="16.5" customHeight="1" x14ac:dyDescent="0.25">
      <c r="F17" s="13" t="s">
        <v>1</v>
      </c>
      <c r="G17" s="42">
        <f>SUM(G7:G16)</f>
        <v>0</v>
      </c>
    </row>
    <row r="18" spans="1:7" s="7" customFormat="1" ht="15" x14ac:dyDescent="0.2">
      <c r="G18" s="32"/>
    </row>
    <row r="19" spans="1:7" s="7" customFormat="1" ht="15.75" x14ac:dyDescent="0.25">
      <c r="F19" s="13" t="s">
        <v>122</v>
      </c>
      <c r="G19" s="131">
        <f>SUMIF(D7:D16,"Program",G7:G16)</f>
        <v>0</v>
      </c>
    </row>
    <row r="20" spans="1:7" s="7" customFormat="1" ht="15.75" x14ac:dyDescent="0.25">
      <c r="F20" s="13" t="s">
        <v>123</v>
      </c>
      <c r="G20" s="131">
        <f>SUMIF(D7:D16,"Admin",G7:G16)</f>
        <v>0</v>
      </c>
    </row>
    <row r="21" spans="1:7" s="7" customFormat="1" ht="15" x14ac:dyDescent="0.2">
      <c r="F21" s="79" t="s">
        <v>124</v>
      </c>
      <c r="G21" s="132">
        <f>G17-G19-G20</f>
        <v>0</v>
      </c>
    </row>
    <row r="22" spans="1:7" s="7" customFormat="1" ht="15" x14ac:dyDescent="0.2">
      <c r="G22" s="32"/>
    </row>
    <row r="23" spans="1:7" s="7" customFormat="1" ht="15.75" x14ac:dyDescent="0.25">
      <c r="B23" s="24" t="s">
        <v>74</v>
      </c>
      <c r="G23" s="32"/>
    </row>
    <row r="24" spans="1:7" s="7" customFormat="1" ht="15" x14ac:dyDescent="0.2">
      <c r="A24" s="156">
        <v>1</v>
      </c>
      <c r="B24" s="172"/>
      <c r="C24" s="172"/>
      <c r="D24" s="172"/>
      <c r="E24" s="172"/>
      <c r="F24" s="172"/>
      <c r="G24" s="172"/>
    </row>
    <row r="25" spans="1:7" s="7" customFormat="1" ht="15" x14ac:dyDescent="0.2">
      <c r="A25" s="156">
        <v>2</v>
      </c>
      <c r="B25" s="172"/>
      <c r="C25" s="172"/>
      <c r="D25" s="172"/>
      <c r="E25" s="172"/>
      <c r="F25" s="172"/>
      <c r="G25" s="172"/>
    </row>
    <row r="26" spans="1:7" s="7" customFormat="1" ht="15" x14ac:dyDescent="0.2">
      <c r="A26" s="156">
        <v>3</v>
      </c>
      <c r="B26" s="172"/>
      <c r="C26" s="172"/>
      <c r="D26" s="172"/>
      <c r="E26" s="172"/>
      <c r="F26" s="172"/>
      <c r="G26" s="172"/>
    </row>
    <row r="27" spans="1:7" s="7" customFormat="1" ht="15" x14ac:dyDescent="0.2">
      <c r="A27" s="156">
        <v>4</v>
      </c>
      <c r="B27" s="172"/>
      <c r="C27" s="172"/>
      <c r="D27" s="172"/>
      <c r="E27" s="172"/>
      <c r="F27" s="172"/>
      <c r="G27" s="172"/>
    </row>
    <row r="28" spans="1:7" s="7" customFormat="1" ht="15" x14ac:dyDescent="0.2">
      <c r="A28" s="156">
        <v>5</v>
      </c>
      <c r="B28" s="172"/>
      <c r="C28" s="172"/>
      <c r="D28" s="172"/>
      <c r="E28" s="172"/>
      <c r="F28" s="172"/>
      <c r="G28" s="172"/>
    </row>
    <row r="29" spans="1:7" s="7" customFormat="1" ht="15" x14ac:dyDescent="0.2">
      <c r="A29" s="156">
        <v>6</v>
      </c>
      <c r="B29" s="173"/>
      <c r="C29" s="173"/>
      <c r="D29" s="173"/>
      <c r="E29" s="173"/>
      <c r="F29" s="173"/>
      <c r="G29" s="173"/>
    </row>
    <row r="30" spans="1:7" s="7" customFormat="1" ht="15" x14ac:dyDescent="0.2">
      <c r="A30" s="156">
        <v>7</v>
      </c>
      <c r="B30" s="173"/>
      <c r="C30" s="173"/>
      <c r="D30" s="173"/>
      <c r="E30" s="173"/>
      <c r="F30" s="173"/>
      <c r="G30" s="173"/>
    </row>
    <row r="31" spans="1:7" s="7" customFormat="1" ht="15" x14ac:dyDescent="0.2">
      <c r="A31" s="156">
        <v>8</v>
      </c>
      <c r="B31" s="173"/>
      <c r="C31" s="173"/>
      <c r="D31" s="173"/>
      <c r="E31" s="173"/>
      <c r="F31" s="173"/>
      <c r="G31" s="173"/>
    </row>
    <row r="32" spans="1:7" s="7" customFormat="1" ht="15" x14ac:dyDescent="0.2">
      <c r="A32" s="156">
        <v>9</v>
      </c>
      <c r="B32" s="173"/>
      <c r="C32" s="173"/>
      <c r="D32" s="173"/>
      <c r="E32" s="173"/>
      <c r="F32" s="173"/>
      <c r="G32" s="173"/>
    </row>
    <row r="33" spans="1:7" s="7" customFormat="1" ht="15" x14ac:dyDescent="0.2">
      <c r="A33" s="156">
        <v>10</v>
      </c>
      <c r="B33" s="173"/>
      <c r="C33" s="173"/>
      <c r="D33" s="173"/>
      <c r="E33" s="173"/>
      <c r="F33" s="173"/>
      <c r="G33" s="173"/>
    </row>
    <row r="34" spans="1:7" s="7" customFormat="1" ht="15" x14ac:dyDescent="0.2">
      <c r="B34" s="173"/>
      <c r="C34" s="173"/>
      <c r="D34" s="173"/>
      <c r="E34" s="173"/>
      <c r="F34" s="173"/>
      <c r="G34" s="173"/>
    </row>
    <row r="35" spans="1:7" s="7" customFormat="1" ht="15" x14ac:dyDescent="0.2">
      <c r="B35" s="173"/>
      <c r="C35" s="173"/>
      <c r="D35" s="173"/>
      <c r="E35" s="173"/>
      <c r="F35" s="173"/>
      <c r="G35" s="173"/>
    </row>
    <row r="36" spans="1:7" x14ac:dyDescent="0.2">
      <c r="B36" s="171"/>
      <c r="C36" s="171"/>
      <c r="D36" s="171"/>
      <c r="E36" s="171"/>
      <c r="F36" s="171"/>
      <c r="G36" s="171"/>
    </row>
    <row r="37" spans="1:7" x14ac:dyDescent="0.2">
      <c r="B37" s="171"/>
      <c r="C37" s="171"/>
      <c r="D37" s="171"/>
      <c r="E37" s="171"/>
      <c r="F37" s="171"/>
      <c r="G37" s="171"/>
    </row>
    <row r="38" spans="1:7" x14ac:dyDescent="0.2">
      <c r="B38" s="171"/>
      <c r="C38" s="171"/>
      <c r="D38" s="171"/>
      <c r="E38" s="171"/>
      <c r="F38" s="171"/>
      <c r="G38" s="171"/>
    </row>
    <row r="39" spans="1:7" x14ac:dyDescent="0.2">
      <c r="B39" s="171"/>
      <c r="C39" s="171"/>
      <c r="D39" s="171"/>
      <c r="E39" s="171"/>
      <c r="F39" s="171"/>
      <c r="G39" s="171"/>
    </row>
    <row r="40" spans="1:7" x14ac:dyDescent="0.2">
      <c r="B40" s="171"/>
      <c r="C40" s="171"/>
      <c r="D40" s="171"/>
      <c r="E40" s="171"/>
      <c r="F40" s="171"/>
      <c r="G40" s="171"/>
    </row>
    <row r="41" spans="1:7" x14ac:dyDescent="0.2">
      <c r="B41" s="171"/>
      <c r="C41" s="171"/>
      <c r="D41" s="171"/>
      <c r="E41" s="171"/>
      <c r="F41" s="171"/>
      <c r="G41" s="171"/>
    </row>
    <row r="42" spans="1:7" x14ac:dyDescent="0.2">
      <c r="B42" s="171"/>
      <c r="C42" s="171"/>
      <c r="D42" s="171"/>
      <c r="E42" s="171"/>
      <c r="F42" s="171"/>
      <c r="G42" s="171"/>
    </row>
    <row r="43" spans="1:7" x14ac:dyDescent="0.2">
      <c r="B43" s="171"/>
      <c r="C43" s="171"/>
      <c r="D43" s="171"/>
      <c r="E43" s="171"/>
      <c r="F43" s="171"/>
      <c r="G43" s="171"/>
    </row>
    <row r="44" spans="1:7" x14ac:dyDescent="0.2">
      <c r="B44" s="171"/>
      <c r="C44" s="171"/>
      <c r="D44" s="171"/>
      <c r="E44" s="171"/>
      <c r="F44" s="171"/>
      <c r="G44" s="171"/>
    </row>
    <row r="45" spans="1:7" x14ac:dyDescent="0.2">
      <c r="B45" s="171"/>
      <c r="C45" s="171"/>
      <c r="D45" s="171"/>
      <c r="E45" s="171"/>
      <c r="F45" s="171"/>
      <c r="G45" s="171"/>
    </row>
    <row r="46" spans="1:7" x14ac:dyDescent="0.2">
      <c r="B46" s="171"/>
      <c r="C46" s="171"/>
      <c r="D46" s="171"/>
      <c r="E46" s="171"/>
      <c r="F46" s="171"/>
      <c r="G46" s="171"/>
    </row>
    <row r="47" spans="1:7" hidden="1" x14ac:dyDescent="0.2">
      <c r="B47" t="s">
        <v>130</v>
      </c>
    </row>
    <row r="48" spans="1:7" hidden="1" x14ac:dyDescent="0.2">
      <c r="B48" t="s">
        <v>120</v>
      </c>
    </row>
    <row r="49" spans="2:2" hidden="1" x14ac:dyDescent="0.2">
      <c r="B49" t="s">
        <v>121</v>
      </c>
    </row>
  </sheetData>
  <sheetProtection algorithmName="SHA-512" hashValue="U9BBymIVgOAoJgJK04+uArSg3MgKcHyRu9ZMwcWRMkHomAGx7bJMApt9Rf1fgR1UtB5xVZvQ+deCYFryOgAyqw==" saltValue="7IlvgJUR4IQvizQZv5KW7Q==" spinCount="100000" sheet="1" objects="1" scenarios="1" formatCells="0" formatColumns="0" formatRows="0" insertRows="0" deleteRows="0" sort="0"/>
  <mergeCells count="24">
    <mergeCell ref="E3:F3"/>
    <mergeCell ref="B24:G24"/>
    <mergeCell ref="B25:G25"/>
    <mergeCell ref="B26:G26"/>
    <mergeCell ref="B27:G27"/>
    <mergeCell ref="B28:G28"/>
    <mergeCell ref="B34:G34"/>
    <mergeCell ref="B35:G35"/>
    <mergeCell ref="B36:G36"/>
    <mergeCell ref="B43:G43"/>
    <mergeCell ref="B32:G32"/>
    <mergeCell ref="B31:G31"/>
    <mergeCell ref="B30:G30"/>
    <mergeCell ref="B29:G29"/>
    <mergeCell ref="B33:G33"/>
    <mergeCell ref="B45:G45"/>
    <mergeCell ref="B46:G46"/>
    <mergeCell ref="B37:G37"/>
    <mergeCell ref="B38:G38"/>
    <mergeCell ref="B39:G39"/>
    <mergeCell ref="B40:G40"/>
    <mergeCell ref="B41:G41"/>
    <mergeCell ref="B42:G42"/>
    <mergeCell ref="B44:G44"/>
  </mergeCells>
  <phoneticPr fontId="0" type="noConversion"/>
  <dataValidations count="2">
    <dataValidation type="list" allowBlank="1" showInputMessage="1" showErrorMessage="1" sqref="D5:D6" xr:uid="{00000000-0002-0000-0200-000000000000}">
      <formula1>$B$56:$B$58</formula1>
    </dataValidation>
    <dataValidation type="list" allowBlank="1" showInputMessage="1" showErrorMessage="1" sqref="D7:D16" xr:uid="{00000000-0002-0000-0200-000001000000}">
      <formula1>$B$47:$B$49</formula1>
    </dataValidation>
  </dataValidations>
  <pageMargins left="0.75" right="0.75" top="1" bottom="1" header="0.5" footer="0.5"/>
  <pageSetup scale="72" orientation="portrait" r:id="rId1"/>
  <headerFooter alignWithMargins="0">
    <oddFooter>&amp;C&amp;F&amp;R&amp;A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3"/>
  <sheetViews>
    <sheetView topLeftCell="A3" zoomScaleNormal="100" workbookViewId="0">
      <selection activeCell="A26" sqref="A26:A35"/>
    </sheetView>
  </sheetViews>
  <sheetFormatPr defaultRowHeight="12.75" x14ac:dyDescent="0.2"/>
  <cols>
    <col min="1" max="1" width="3.85546875" bestFit="1" customWidth="1"/>
    <col min="2" max="2" width="43.5703125" customWidth="1"/>
    <col min="3" max="3" width="35.7109375" customWidth="1"/>
    <col min="4" max="4" width="16.5703125" customWidth="1"/>
    <col min="5" max="5" width="14.28515625" customWidth="1"/>
    <col min="6" max="6" width="26.42578125" customWidth="1"/>
  </cols>
  <sheetData>
    <row r="1" spans="1:6" ht="18" x14ac:dyDescent="0.25">
      <c r="B1" s="1" t="s">
        <v>163</v>
      </c>
      <c r="C1" s="1"/>
    </row>
    <row r="2" spans="1:6" ht="18" x14ac:dyDescent="0.25">
      <c r="B2" s="1"/>
      <c r="C2" s="1"/>
    </row>
    <row r="3" spans="1:6" ht="15.75" x14ac:dyDescent="0.25">
      <c r="B3" s="24" t="s">
        <v>18</v>
      </c>
      <c r="C3" s="24"/>
    </row>
    <row r="4" spans="1:6" s="7" customFormat="1" ht="15.75" customHeight="1" thickBot="1" x14ac:dyDescent="0.25"/>
    <row r="5" spans="1:6" s="7" customFormat="1" ht="15.75" customHeight="1" x14ac:dyDescent="0.25">
      <c r="B5" s="14"/>
      <c r="C5" s="65" t="s">
        <v>125</v>
      </c>
      <c r="D5" s="174" t="s">
        <v>0</v>
      </c>
      <c r="E5" s="174"/>
      <c r="F5" s="15" t="s">
        <v>1</v>
      </c>
    </row>
    <row r="6" spans="1:6" s="7" customFormat="1" ht="15.75" customHeight="1" thickBot="1" x14ac:dyDescent="0.3">
      <c r="B6" s="16" t="s">
        <v>19</v>
      </c>
      <c r="C6" s="128" t="s">
        <v>121</v>
      </c>
      <c r="D6" s="27" t="s">
        <v>4</v>
      </c>
      <c r="E6" s="27" t="s">
        <v>5</v>
      </c>
      <c r="F6" s="18" t="s">
        <v>21</v>
      </c>
    </row>
    <row r="7" spans="1:6" s="7" customFormat="1" ht="15.75" customHeight="1" x14ac:dyDescent="0.2">
      <c r="B7" s="71" t="s">
        <v>133</v>
      </c>
      <c r="C7" s="69" t="s">
        <v>121</v>
      </c>
      <c r="D7" s="72">
        <v>750</v>
      </c>
      <c r="E7" s="69">
        <v>2</v>
      </c>
      <c r="F7" s="70">
        <f>D7*E7</f>
        <v>1500</v>
      </c>
    </row>
    <row r="8" spans="1:6" s="7" customFormat="1" ht="15.75" customHeight="1" x14ac:dyDescent="0.2">
      <c r="B8" s="71" t="s">
        <v>61</v>
      </c>
      <c r="C8" s="69" t="s">
        <v>120</v>
      </c>
      <c r="D8" s="72">
        <v>500</v>
      </c>
      <c r="E8" s="69">
        <v>1</v>
      </c>
      <c r="F8" s="70">
        <f>D8*E8</f>
        <v>500</v>
      </c>
    </row>
    <row r="9" spans="1:6" s="7" customFormat="1" ht="15.75" customHeight="1" x14ac:dyDescent="0.2">
      <c r="A9" s="7">
        <v>1</v>
      </c>
      <c r="B9" s="151" t="s">
        <v>164</v>
      </c>
      <c r="C9" s="152" t="s">
        <v>121</v>
      </c>
      <c r="D9" s="153"/>
      <c r="E9" s="152"/>
      <c r="F9" s="155">
        <v>1050000</v>
      </c>
    </row>
    <row r="10" spans="1:6" s="7" customFormat="1" ht="15.75" customHeight="1" x14ac:dyDescent="0.2">
      <c r="A10" s="7">
        <v>2</v>
      </c>
      <c r="B10" s="19"/>
      <c r="C10" s="21" t="s">
        <v>53</v>
      </c>
      <c r="D10" s="127"/>
      <c r="E10" s="23"/>
      <c r="F10" s="130" t="str">
        <f t="shared" ref="F10:F18" si="0">IF(D10&lt;500,"If item here, list on tab H.",(ROUND(D10*E10,0)))</f>
        <v>If item here, list on tab H.</v>
      </c>
    </row>
    <row r="11" spans="1:6" s="7" customFormat="1" ht="15.75" customHeight="1" x14ac:dyDescent="0.2">
      <c r="A11" s="7">
        <v>3</v>
      </c>
      <c r="B11" s="19"/>
      <c r="C11" s="21" t="s">
        <v>53</v>
      </c>
      <c r="D11" s="127"/>
      <c r="E11" s="23"/>
      <c r="F11" s="130" t="str">
        <f t="shared" si="0"/>
        <v>If item here, list on tab H.</v>
      </c>
    </row>
    <row r="12" spans="1:6" s="7" customFormat="1" ht="15.75" customHeight="1" x14ac:dyDescent="0.2">
      <c r="A12" s="7">
        <v>4</v>
      </c>
      <c r="B12" s="19"/>
      <c r="C12" s="21" t="s">
        <v>53</v>
      </c>
      <c r="D12" s="127"/>
      <c r="E12" s="23"/>
      <c r="F12" s="130" t="str">
        <f t="shared" si="0"/>
        <v>If item here, list on tab H.</v>
      </c>
    </row>
    <row r="13" spans="1:6" s="7" customFormat="1" ht="15.75" customHeight="1" x14ac:dyDescent="0.2">
      <c r="A13" s="7">
        <v>5</v>
      </c>
      <c r="B13" s="19"/>
      <c r="C13" s="21" t="s">
        <v>53</v>
      </c>
      <c r="D13" s="127"/>
      <c r="E13" s="23"/>
      <c r="F13" s="130" t="str">
        <f t="shared" si="0"/>
        <v>If item here, list on tab H.</v>
      </c>
    </row>
    <row r="14" spans="1:6" s="7" customFormat="1" ht="15.75" customHeight="1" x14ac:dyDescent="0.2">
      <c r="A14" s="7">
        <v>6</v>
      </c>
      <c r="B14" s="19"/>
      <c r="C14" s="21" t="s">
        <v>53</v>
      </c>
      <c r="D14" s="127"/>
      <c r="E14" s="23"/>
      <c r="F14" s="130" t="str">
        <f t="shared" si="0"/>
        <v>If item here, list on tab H.</v>
      </c>
    </row>
    <row r="15" spans="1:6" s="7" customFormat="1" ht="15.75" customHeight="1" x14ac:dyDescent="0.2">
      <c r="A15" s="7">
        <v>7</v>
      </c>
      <c r="B15" s="19"/>
      <c r="C15" s="21" t="s">
        <v>53</v>
      </c>
      <c r="D15" s="127"/>
      <c r="E15" s="23"/>
      <c r="F15" s="130" t="str">
        <f t="shared" si="0"/>
        <v>If item here, list on tab H.</v>
      </c>
    </row>
    <row r="16" spans="1:6" s="7" customFormat="1" ht="15.75" customHeight="1" x14ac:dyDescent="0.2">
      <c r="A16" s="7">
        <v>8</v>
      </c>
      <c r="B16" s="19"/>
      <c r="C16" s="21" t="s">
        <v>53</v>
      </c>
      <c r="D16" s="127"/>
      <c r="E16" s="23"/>
      <c r="F16" s="130" t="str">
        <f t="shared" si="0"/>
        <v>If item here, list on tab H.</v>
      </c>
    </row>
    <row r="17" spans="1:6" s="7" customFormat="1" ht="15.75" customHeight="1" x14ac:dyDescent="0.2">
      <c r="A17" s="7">
        <v>9</v>
      </c>
      <c r="B17" s="19"/>
      <c r="C17" s="21" t="s">
        <v>53</v>
      </c>
      <c r="D17" s="127"/>
      <c r="E17" s="23"/>
      <c r="F17" s="130" t="str">
        <f t="shared" si="0"/>
        <v>If item here, list on tab H.</v>
      </c>
    </row>
    <row r="18" spans="1:6" s="7" customFormat="1" ht="15.75" customHeight="1" x14ac:dyDescent="0.2">
      <c r="A18" s="7">
        <v>10</v>
      </c>
      <c r="B18" s="19"/>
      <c r="C18" s="21" t="s">
        <v>53</v>
      </c>
      <c r="D18" s="127"/>
      <c r="E18" s="23"/>
      <c r="F18" s="130" t="str">
        <f t="shared" si="0"/>
        <v>If item here, list on tab H.</v>
      </c>
    </row>
    <row r="19" spans="1:6" s="7" customFormat="1" ht="15.75" customHeight="1" x14ac:dyDescent="0.25">
      <c r="E19" s="13" t="s">
        <v>1</v>
      </c>
      <c r="F19" s="42">
        <f>SUM(F9:F18)</f>
        <v>1050000</v>
      </c>
    </row>
    <row r="20" spans="1:6" s="7" customFormat="1" ht="15.75" customHeight="1" x14ac:dyDescent="0.2">
      <c r="F20" s="32"/>
    </row>
    <row r="21" spans="1:6" s="7" customFormat="1" ht="15.75" customHeight="1" x14ac:dyDescent="0.25">
      <c r="E21" s="13" t="s">
        <v>122</v>
      </c>
      <c r="F21" s="131">
        <f>SUMIF(C9:C18,"Program",F9:F18)</f>
        <v>1050000</v>
      </c>
    </row>
    <row r="22" spans="1:6" s="7" customFormat="1" ht="15.75" customHeight="1" x14ac:dyDescent="0.25">
      <c r="E22" s="13" t="s">
        <v>123</v>
      </c>
      <c r="F22" s="131">
        <f>SUMIF(C9:C18,"Admin",F9:F18)</f>
        <v>0</v>
      </c>
    </row>
    <row r="23" spans="1:6" s="7" customFormat="1" ht="15.75" customHeight="1" x14ac:dyDescent="0.2">
      <c r="E23" s="79" t="s">
        <v>124</v>
      </c>
      <c r="F23" s="132">
        <f>F19-F21-F22</f>
        <v>0</v>
      </c>
    </row>
    <row r="24" spans="1:6" s="7" customFormat="1" ht="15.75" customHeight="1" x14ac:dyDescent="0.2">
      <c r="F24" s="32"/>
    </row>
    <row r="25" spans="1:6" s="7" customFormat="1" ht="15.75" customHeight="1" x14ac:dyDescent="0.25">
      <c r="B25" s="24" t="s">
        <v>74</v>
      </c>
      <c r="C25" s="24"/>
    </row>
    <row r="26" spans="1:6" s="7" customFormat="1" ht="15.75" customHeight="1" x14ac:dyDescent="0.2">
      <c r="A26" s="156">
        <v>1</v>
      </c>
      <c r="B26" s="172"/>
      <c r="C26" s="172"/>
      <c r="D26" s="172"/>
      <c r="E26" s="172"/>
      <c r="F26" s="172"/>
    </row>
    <row r="27" spans="1:6" s="7" customFormat="1" ht="15.75" customHeight="1" x14ac:dyDescent="0.2">
      <c r="A27" s="156">
        <v>2</v>
      </c>
      <c r="B27" s="172"/>
      <c r="C27" s="172"/>
      <c r="D27" s="172"/>
      <c r="E27" s="172"/>
      <c r="F27" s="172"/>
    </row>
    <row r="28" spans="1:6" s="7" customFormat="1" ht="15.75" customHeight="1" x14ac:dyDescent="0.2">
      <c r="A28" s="156">
        <v>3</v>
      </c>
      <c r="B28" s="172"/>
      <c r="C28" s="172"/>
      <c r="D28" s="172"/>
      <c r="E28" s="172"/>
      <c r="F28" s="172"/>
    </row>
    <row r="29" spans="1:6" s="7" customFormat="1" ht="15.75" customHeight="1" x14ac:dyDescent="0.2">
      <c r="A29" s="156">
        <v>4</v>
      </c>
      <c r="B29" s="172"/>
      <c r="C29" s="172"/>
      <c r="D29" s="172"/>
      <c r="E29" s="172"/>
      <c r="F29" s="172"/>
    </row>
    <row r="30" spans="1:6" s="7" customFormat="1" ht="15.75" customHeight="1" x14ac:dyDescent="0.2">
      <c r="A30" s="156">
        <v>5</v>
      </c>
      <c r="B30" s="172"/>
      <c r="C30" s="172"/>
      <c r="D30" s="172"/>
      <c r="E30" s="172"/>
      <c r="F30" s="172"/>
    </row>
    <row r="31" spans="1:6" s="7" customFormat="1" ht="15.75" customHeight="1" x14ac:dyDescent="0.2">
      <c r="A31" s="156">
        <v>6</v>
      </c>
      <c r="B31" s="172"/>
      <c r="C31" s="172"/>
      <c r="D31" s="172"/>
      <c r="E31" s="172"/>
      <c r="F31" s="172"/>
    </row>
    <row r="32" spans="1:6" s="7" customFormat="1" ht="15.75" customHeight="1" x14ac:dyDescent="0.2">
      <c r="A32" s="156">
        <v>7</v>
      </c>
      <c r="B32" s="172"/>
      <c r="C32" s="172"/>
      <c r="D32" s="172"/>
      <c r="E32" s="172"/>
      <c r="F32" s="172"/>
    </row>
    <row r="33" spans="1:6" s="7" customFormat="1" ht="15.75" customHeight="1" x14ac:dyDescent="0.2">
      <c r="A33" s="156">
        <v>8</v>
      </c>
      <c r="B33" s="172"/>
      <c r="C33" s="172"/>
      <c r="D33" s="172"/>
      <c r="E33" s="172"/>
      <c r="F33" s="172"/>
    </row>
    <row r="34" spans="1:6" s="7" customFormat="1" ht="15.75" customHeight="1" x14ac:dyDescent="0.2">
      <c r="A34" s="156">
        <v>9</v>
      </c>
      <c r="B34" s="172"/>
      <c r="C34" s="172"/>
      <c r="D34" s="172"/>
      <c r="E34" s="172"/>
      <c r="F34" s="172"/>
    </row>
    <row r="35" spans="1:6" s="7" customFormat="1" ht="15.75" customHeight="1" x14ac:dyDescent="0.2">
      <c r="A35" s="156">
        <v>10</v>
      </c>
      <c r="B35" s="172"/>
      <c r="C35" s="172"/>
      <c r="D35" s="172"/>
      <c r="E35" s="172"/>
      <c r="F35" s="172"/>
    </row>
    <row r="36" spans="1:6" s="7" customFormat="1" ht="15.75" customHeight="1" x14ac:dyDescent="0.2">
      <c r="B36" s="172"/>
      <c r="C36" s="172"/>
      <c r="D36" s="172"/>
      <c r="E36" s="172"/>
      <c r="F36" s="172"/>
    </row>
    <row r="37" spans="1:6" s="7" customFormat="1" ht="15.75" customHeight="1" x14ac:dyDescent="0.2">
      <c r="B37" s="172"/>
      <c r="C37" s="172"/>
      <c r="D37" s="172"/>
      <c r="E37" s="172"/>
      <c r="F37" s="172"/>
    </row>
    <row r="38" spans="1:6" s="7" customFormat="1" ht="15.75" customHeight="1" x14ac:dyDescent="0.2">
      <c r="B38" s="172"/>
      <c r="C38" s="172"/>
      <c r="D38" s="172"/>
      <c r="E38" s="172"/>
      <c r="F38" s="172"/>
    </row>
    <row r="39" spans="1:6" s="7" customFormat="1" ht="15.75" customHeight="1" x14ac:dyDescent="0.2">
      <c r="B39" s="172"/>
      <c r="C39" s="172"/>
      <c r="D39" s="172"/>
      <c r="E39" s="172"/>
      <c r="F39" s="172"/>
    </row>
    <row r="40" spans="1:6" s="7" customFormat="1" ht="15.75" customHeight="1" x14ac:dyDescent="0.2">
      <c r="B40" s="172"/>
      <c r="C40" s="172"/>
      <c r="D40" s="172"/>
      <c r="E40" s="172"/>
      <c r="F40" s="172"/>
    </row>
    <row r="41" spans="1:6" x14ac:dyDescent="0.2">
      <c r="B41" s="175"/>
      <c r="C41" s="175"/>
      <c r="D41" s="175"/>
      <c r="E41" s="175"/>
      <c r="F41" s="175"/>
    </row>
    <row r="42" spans="1:6" x14ac:dyDescent="0.2">
      <c r="B42" s="175"/>
      <c r="C42" s="175"/>
      <c r="D42" s="175"/>
      <c r="E42" s="175"/>
      <c r="F42" s="175"/>
    </row>
    <row r="43" spans="1:6" x14ac:dyDescent="0.2">
      <c r="B43" s="175"/>
      <c r="C43" s="175"/>
      <c r="D43" s="175"/>
      <c r="E43" s="175"/>
      <c r="F43" s="175"/>
    </row>
    <row r="44" spans="1:6" x14ac:dyDescent="0.2">
      <c r="B44" s="175"/>
      <c r="C44" s="175"/>
      <c r="D44" s="175"/>
      <c r="E44" s="175"/>
      <c r="F44" s="175"/>
    </row>
    <row r="51" spans="2:2" hidden="1" x14ac:dyDescent="0.2">
      <c r="B51" t="s">
        <v>130</v>
      </c>
    </row>
    <row r="52" spans="2:2" hidden="1" x14ac:dyDescent="0.2">
      <c r="B52" t="s">
        <v>120</v>
      </c>
    </row>
    <row r="53" spans="2:2" hidden="1" x14ac:dyDescent="0.2">
      <c r="B53" t="s">
        <v>121</v>
      </c>
    </row>
  </sheetData>
  <sheetProtection algorithmName="SHA-512" hashValue="rBXs4VdgpR7OjEUalEbFcmv1E20eukQr6MHVGe2fZ2L/jAS8BSr2RmXfId3XHfGfNVV6QIa+h39SuWzcEDkuxQ==" saltValue="kPnoxHr0FtnpP7seTj0LQg==" spinCount="100000" sheet="1" objects="1" scenarios="1" formatCells="0" formatColumns="0" formatRows="0" insertRows="0" deleteRows="0" sort="0"/>
  <mergeCells count="20">
    <mergeCell ref="D5:E5"/>
    <mergeCell ref="B26:F26"/>
    <mergeCell ref="B27:F27"/>
    <mergeCell ref="B28:F28"/>
    <mergeCell ref="B29:F29"/>
    <mergeCell ref="B30:F30"/>
    <mergeCell ref="B31:F31"/>
    <mergeCell ref="B32:F32"/>
    <mergeCell ref="B33:F33"/>
    <mergeCell ref="B34:F34"/>
    <mergeCell ref="B35:F35"/>
    <mergeCell ref="B36:F36"/>
    <mergeCell ref="B43:F43"/>
    <mergeCell ref="B44:F44"/>
    <mergeCell ref="B37:F37"/>
    <mergeCell ref="B38:F38"/>
    <mergeCell ref="B39:F39"/>
    <mergeCell ref="B40:F40"/>
    <mergeCell ref="B41:F41"/>
    <mergeCell ref="B42:F42"/>
  </mergeCells>
  <phoneticPr fontId="0" type="noConversion"/>
  <dataValidations count="2">
    <dataValidation type="list" allowBlank="1" showInputMessage="1" showErrorMessage="1" sqref="C7:C8" xr:uid="{00000000-0002-0000-0300-000000000000}">
      <formula1>$B$62:$B$64</formula1>
    </dataValidation>
    <dataValidation type="list" allowBlank="1" showInputMessage="1" showErrorMessage="1" sqref="C9:C18" xr:uid="{00000000-0002-0000-0300-000001000000}">
      <formula1>$B$51:$B$53</formula1>
    </dataValidation>
  </dataValidations>
  <pageMargins left="0.75" right="0.75" top="1" bottom="1" header="0.5" footer="0.5"/>
  <pageSetup scale="64" orientation="portrait" r:id="rId1"/>
  <headerFooter alignWithMargins="0">
    <oddFooter>&amp;C&amp;F&amp;R&amp;A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7"/>
  <sheetViews>
    <sheetView topLeftCell="A19" zoomScaleNormal="100" workbookViewId="0">
      <selection activeCell="A35" sqref="A35:A44"/>
    </sheetView>
  </sheetViews>
  <sheetFormatPr defaultRowHeight="12.75" x14ac:dyDescent="0.2"/>
  <cols>
    <col min="1" max="1" width="3.85546875" bestFit="1" customWidth="1"/>
    <col min="2" max="3" width="37.140625" customWidth="1"/>
    <col min="4" max="4" width="23.7109375" customWidth="1"/>
    <col min="5" max="5" width="15.85546875" bestFit="1" customWidth="1"/>
    <col min="6" max="6" width="16.7109375" customWidth="1"/>
    <col min="7" max="7" width="16.5703125" bestFit="1" customWidth="1"/>
  </cols>
  <sheetData>
    <row r="1" spans="1:6" ht="18" customHeight="1" x14ac:dyDescent="0.25">
      <c r="B1" s="1" t="s">
        <v>135</v>
      </c>
      <c r="C1" s="1"/>
      <c r="D1" s="1"/>
    </row>
    <row r="2" spans="1:6" ht="18" x14ac:dyDescent="0.25">
      <c r="B2" s="1"/>
      <c r="C2" s="1"/>
    </row>
    <row r="3" spans="1:6" s="6" customFormat="1" ht="18" customHeight="1" x14ac:dyDescent="0.25">
      <c r="B3" s="24" t="s">
        <v>63</v>
      </c>
      <c r="C3" s="24"/>
    </row>
    <row r="4" spans="1:6" s="6" customFormat="1" ht="18" customHeight="1" x14ac:dyDescent="0.25">
      <c r="B4" s="24" t="s">
        <v>134</v>
      </c>
      <c r="C4" s="24"/>
    </row>
    <row r="5" spans="1:6" ht="18.75" thickBot="1" x14ac:dyDescent="0.3">
      <c r="B5" s="1"/>
      <c r="C5" s="1"/>
    </row>
    <row r="6" spans="1:6" s="7" customFormat="1" ht="15.75" customHeight="1" x14ac:dyDescent="0.25">
      <c r="B6" s="14"/>
      <c r="C6" s="65" t="s">
        <v>125</v>
      </c>
      <c r="D6" s="174" t="s">
        <v>0</v>
      </c>
      <c r="E6" s="174"/>
      <c r="F6" s="15" t="s">
        <v>1</v>
      </c>
    </row>
    <row r="7" spans="1:6" s="7" customFormat="1" ht="15.75" customHeight="1" thickBot="1" x14ac:dyDescent="0.3">
      <c r="B7" s="16" t="s">
        <v>66</v>
      </c>
      <c r="C7" s="128" t="s">
        <v>121</v>
      </c>
      <c r="D7" s="27" t="s">
        <v>17</v>
      </c>
      <c r="E7" s="27" t="s">
        <v>5</v>
      </c>
      <c r="F7" s="18" t="s">
        <v>21</v>
      </c>
    </row>
    <row r="8" spans="1:6" s="7" customFormat="1" ht="15.75" customHeight="1" x14ac:dyDescent="0.2">
      <c r="B8" s="71" t="s">
        <v>67</v>
      </c>
      <c r="C8" s="133" t="s">
        <v>53</v>
      </c>
      <c r="D8" s="72">
        <v>75</v>
      </c>
      <c r="E8" s="69">
        <v>20</v>
      </c>
      <c r="F8" s="70">
        <f>D8*E8</f>
        <v>1500</v>
      </c>
    </row>
    <row r="9" spans="1:6" s="7" customFormat="1" ht="15.75" customHeight="1" x14ac:dyDescent="0.2">
      <c r="A9" s="7">
        <v>1</v>
      </c>
      <c r="B9" s="19"/>
      <c r="C9" s="21" t="s">
        <v>53</v>
      </c>
      <c r="D9" s="20"/>
      <c r="E9" s="21"/>
      <c r="F9" s="80">
        <f t="shared" ref="F9:F16" si="0">ROUND(D9*E9,0)</f>
        <v>0</v>
      </c>
    </row>
    <row r="10" spans="1:6" s="7" customFormat="1" ht="15.75" customHeight="1" x14ac:dyDescent="0.2">
      <c r="A10" s="7">
        <v>2</v>
      </c>
      <c r="B10" s="19"/>
      <c r="C10" s="21" t="s">
        <v>53</v>
      </c>
      <c r="D10" s="22"/>
      <c r="E10" s="23"/>
      <c r="F10" s="80">
        <f t="shared" si="0"/>
        <v>0</v>
      </c>
    </row>
    <row r="11" spans="1:6" s="7" customFormat="1" ht="15.75" customHeight="1" x14ac:dyDescent="0.2">
      <c r="A11" s="7">
        <v>3</v>
      </c>
      <c r="B11" s="19"/>
      <c r="C11" s="21" t="s">
        <v>53</v>
      </c>
      <c r="D11" s="22"/>
      <c r="E11" s="23"/>
      <c r="F11" s="80">
        <f t="shared" si="0"/>
        <v>0</v>
      </c>
    </row>
    <row r="12" spans="1:6" s="7" customFormat="1" ht="15.75" customHeight="1" x14ac:dyDescent="0.2">
      <c r="A12" s="7">
        <v>4</v>
      </c>
      <c r="B12" s="19"/>
      <c r="C12" s="21" t="s">
        <v>53</v>
      </c>
      <c r="D12" s="22"/>
      <c r="E12" s="23"/>
      <c r="F12" s="80">
        <f t="shared" si="0"/>
        <v>0</v>
      </c>
    </row>
    <row r="13" spans="1:6" s="7" customFormat="1" ht="15.75" customHeight="1" x14ac:dyDescent="0.2">
      <c r="A13" s="7">
        <v>5</v>
      </c>
      <c r="B13" s="19"/>
      <c r="C13" s="21" t="s">
        <v>53</v>
      </c>
      <c r="D13" s="22"/>
      <c r="E13" s="23"/>
      <c r="F13" s="80">
        <f t="shared" si="0"/>
        <v>0</v>
      </c>
    </row>
    <row r="14" spans="1:6" s="7" customFormat="1" ht="15.75" customHeight="1" x14ac:dyDescent="0.2">
      <c r="A14" s="7">
        <v>6</v>
      </c>
      <c r="B14" s="19"/>
      <c r="C14" s="21" t="s">
        <v>53</v>
      </c>
      <c r="D14" s="22"/>
      <c r="E14" s="23"/>
      <c r="F14" s="80">
        <f t="shared" si="0"/>
        <v>0</v>
      </c>
    </row>
    <row r="15" spans="1:6" s="7" customFormat="1" ht="15.75" customHeight="1" x14ac:dyDescent="0.2">
      <c r="A15" s="7">
        <v>7</v>
      </c>
      <c r="B15" s="19"/>
      <c r="C15" s="21" t="s">
        <v>53</v>
      </c>
      <c r="D15" s="22"/>
      <c r="E15" s="23"/>
      <c r="F15" s="80">
        <f t="shared" si="0"/>
        <v>0</v>
      </c>
    </row>
    <row r="16" spans="1:6" s="7" customFormat="1" ht="15.75" customHeight="1" x14ac:dyDescent="0.2">
      <c r="A16" s="7">
        <v>8</v>
      </c>
      <c r="B16" s="19"/>
      <c r="C16" s="21" t="s">
        <v>53</v>
      </c>
      <c r="D16" s="22"/>
      <c r="E16" s="23"/>
      <c r="F16" s="80">
        <f t="shared" si="0"/>
        <v>0</v>
      </c>
    </row>
    <row r="17" spans="1:7" s="7" customFormat="1" ht="15.75" customHeight="1" x14ac:dyDescent="0.2">
      <c r="A17" s="7">
        <v>9</v>
      </c>
      <c r="B17" s="19"/>
      <c r="C17" s="21" t="s">
        <v>53</v>
      </c>
      <c r="D17" s="22"/>
      <c r="E17" s="23"/>
      <c r="F17" s="80">
        <f t="shared" ref="F17:F18" si="1">ROUND(D17*E17,0)</f>
        <v>0</v>
      </c>
    </row>
    <row r="18" spans="1:7" s="7" customFormat="1" ht="15.75" customHeight="1" x14ac:dyDescent="0.2">
      <c r="A18" s="7">
        <v>10</v>
      </c>
      <c r="B18" s="19"/>
      <c r="C18" s="21" t="s">
        <v>53</v>
      </c>
      <c r="D18" s="22"/>
      <c r="E18" s="23"/>
      <c r="F18" s="80">
        <f t="shared" si="1"/>
        <v>0</v>
      </c>
    </row>
    <row r="19" spans="1:7" s="7" customFormat="1" ht="15.75" customHeight="1" x14ac:dyDescent="0.25">
      <c r="E19" s="13" t="s">
        <v>1</v>
      </c>
      <c r="F19" s="42">
        <f>SUM(F9:F18)</f>
        <v>0</v>
      </c>
    </row>
    <row r="20" spans="1:7" s="7" customFormat="1" ht="15.75" customHeight="1" x14ac:dyDescent="0.25">
      <c r="F20" s="13"/>
      <c r="G20" s="34"/>
    </row>
    <row r="21" spans="1:7" s="7" customFormat="1" ht="15.75" customHeight="1" x14ac:dyDescent="0.25">
      <c r="E21" s="13" t="s">
        <v>122</v>
      </c>
      <c r="F21" s="131">
        <f>SUMIF(C9:C18,"Program",F9:F18)</f>
        <v>0</v>
      </c>
      <c r="G21" s="34"/>
    </row>
    <row r="22" spans="1:7" s="7" customFormat="1" ht="15.75" customHeight="1" x14ac:dyDescent="0.25">
      <c r="E22" s="13" t="s">
        <v>123</v>
      </c>
      <c r="F22" s="131">
        <f>SUMIF(C9:C18,"Admin",F9:F18)</f>
        <v>0</v>
      </c>
      <c r="G22" s="34"/>
    </row>
    <row r="23" spans="1:7" s="7" customFormat="1" ht="15.75" customHeight="1" x14ac:dyDescent="0.25">
      <c r="E23" s="79" t="s">
        <v>124</v>
      </c>
      <c r="F23" s="132">
        <f>F19-F21-F22</f>
        <v>0</v>
      </c>
      <c r="G23" s="34"/>
    </row>
    <row r="24" spans="1:7" s="7" customFormat="1" ht="15.75" customHeight="1" x14ac:dyDescent="0.25">
      <c r="F24" s="13"/>
      <c r="G24" s="34"/>
    </row>
    <row r="25" spans="1:7" s="7" customFormat="1" ht="15.75" customHeight="1" x14ac:dyDescent="0.25">
      <c r="B25" s="24" t="s">
        <v>64</v>
      </c>
      <c r="C25" s="24"/>
      <c r="F25" s="13"/>
      <c r="G25" s="34"/>
    </row>
    <row r="26" spans="1:7" s="7" customFormat="1" ht="15.75" customHeight="1" x14ac:dyDescent="0.25">
      <c r="B26" s="24" t="s">
        <v>65</v>
      </c>
      <c r="C26" s="24"/>
      <c r="F26" s="13"/>
      <c r="G26" s="34"/>
    </row>
    <row r="27" spans="1:7" s="7" customFormat="1" ht="15.75" customHeight="1" x14ac:dyDescent="0.25">
      <c r="B27" s="24"/>
      <c r="C27" s="24"/>
      <c r="F27" s="13"/>
      <c r="G27" s="34"/>
    </row>
    <row r="28" spans="1:7" s="7" customFormat="1" ht="15.75" customHeight="1" x14ac:dyDescent="0.25">
      <c r="B28" s="33"/>
      <c r="C28" s="33"/>
      <c r="D28" s="11"/>
      <c r="E28" s="11"/>
      <c r="F28" s="11"/>
      <c r="G28" s="34"/>
    </row>
    <row r="29" spans="1:7" s="7" customFormat="1" ht="15.75" customHeight="1" x14ac:dyDescent="0.25">
      <c r="B29" s="24"/>
      <c r="C29" s="24"/>
      <c r="G29" s="34"/>
    </row>
    <row r="30" spans="1:7" s="7" customFormat="1" ht="15.75" customHeight="1" x14ac:dyDescent="0.25">
      <c r="B30" s="33"/>
      <c r="C30" s="33"/>
      <c r="D30" s="11"/>
      <c r="E30" s="11"/>
      <c r="F30" s="11"/>
      <c r="G30" s="34"/>
    </row>
    <row r="31" spans="1:7" s="7" customFormat="1" ht="15.75" customHeight="1" x14ac:dyDescent="0.25">
      <c r="B31" s="24"/>
      <c r="C31" s="24"/>
      <c r="G31" s="34"/>
    </row>
    <row r="32" spans="1:7" s="7" customFormat="1" ht="15.75" customHeight="1" x14ac:dyDescent="0.25">
      <c r="B32" s="33"/>
      <c r="C32" s="33"/>
      <c r="D32" s="11"/>
      <c r="E32" s="11"/>
      <c r="F32" s="11"/>
      <c r="G32" s="34"/>
    </row>
    <row r="33" spans="1:7" s="7" customFormat="1" ht="15.75" customHeight="1" x14ac:dyDescent="0.25">
      <c r="B33" s="24"/>
      <c r="C33" s="24"/>
      <c r="F33" s="13"/>
      <c r="G33" s="34"/>
    </row>
    <row r="34" spans="1:7" s="7" customFormat="1" ht="15.75" customHeight="1" x14ac:dyDescent="0.25">
      <c r="B34" s="24" t="s">
        <v>74</v>
      </c>
      <c r="C34" s="24"/>
    </row>
    <row r="35" spans="1:7" s="7" customFormat="1" ht="15.75" customHeight="1" x14ac:dyDescent="0.2">
      <c r="A35" s="156">
        <v>1</v>
      </c>
      <c r="B35" s="172"/>
      <c r="C35" s="172"/>
      <c r="D35" s="172"/>
      <c r="E35" s="172"/>
      <c r="F35" s="172"/>
      <c r="G35" s="172"/>
    </row>
    <row r="36" spans="1:7" s="7" customFormat="1" ht="15.75" customHeight="1" x14ac:dyDescent="0.2">
      <c r="A36" s="156">
        <v>2</v>
      </c>
      <c r="B36" s="172"/>
      <c r="C36" s="172"/>
      <c r="D36" s="172"/>
      <c r="E36" s="172"/>
      <c r="F36" s="172"/>
      <c r="G36" s="172"/>
    </row>
    <row r="37" spans="1:7" s="7" customFormat="1" ht="15.75" customHeight="1" x14ac:dyDescent="0.2">
      <c r="A37" s="156">
        <v>3</v>
      </c>
      <c r="B37" s="172"/>
      <c r="C37" s="172"/>
      <c r="D37" s="172"/>
      <c r="E37" s="172"/>
      <c r="F37" s="172"/>
      <c r="G37" s="172"/>
    </row>
    <row r="38" spans="1:7" s="7" customFormat="1" ht="15.75" customHeight="1" x14ac:dyDescent="0.2">
      <c r="A38" s="156">
        <v>4</v>
      </c>
      <c r="B38" s="172"/>
      <c r="C38" s="172"/>
      <c r="D38" s="172"/>
      <c r="E38" s="172"/>
      <c r="F38" s="172"/>
      <c r="G38" s="172"/>
    </row>
    <row r="39" spans="1:7" s="7" customFormat="1" ht="15.75" customHeight="1" x14ac:dyDescent="0.2">
      <c r="A39" s="156">
        <v>5</v>
      </c>
      <c r="B39" s="172"/>
      <c r="C39" s="172"/>
      <c r="D39" s="172"/>
      <c r="E39" s="172"/>
      <c r="F39" s="172"/>
      <c r="G39" s="172"/>
    </row>
    <row r="40" spans="1:7" s="7" customFormat="1" ht="15.75" customHeight="1" x14ac:dyDescent="0.2">
      <c r="A40" s="156">
        <v>6</v>
      </c>
      <c r="B40" s="172"/>
      <c r="C40" s="172"/>
      <c r="D40" s="172"/>
      <c r="E40" s="172"/>
      <c r="F40" s="172"/>
      <c r="G40" s="172"/>
    </row>
    <row r="41" spans="1:7" s="7" customFormat="1" ht="15.75" customHeight="1" x14ac:dyDescent="0.2">
      <c r="A41" s="156">
        <v>7</v>
      </c>
      <c r="B41" s="172"/>
      <c r="C41" s="172"/>
      <c r="D41" s="172"/>
      <c r="E41" s="172"/>
      <c r="F41" s="172"/>
      <c r="G41" s="172"/>
    </row>
    <row r="42" spans="1:7" s="7" customFormat="1" ht="15.75" customHeight="1" x14ac:dyDescent="0.2">
      <c r="A42" s="156">
        <v>8</v>
      </c>
      <c r="B42" s="172"/>
      <c r="C42" s="172"/>
      <c r="D42" s="172"/>
      <c r="E42" s="172"/>
      <c r="F42" s="172"/>
      <c r="G42" s="172"/>
    </row>
    <row r="43" spans="1:7" s="7" customFormat="1" ht="15.75" customHeight="1" x14ac:dyDescent="0.2">
      <c r="A43" s="156">
        <v>9</v>
      </c>
      <c r="B43" s="172"/>
      <c r="C43" s="172"/>
      <c r="D43" s="172"/>
      <c r="E43" s="172"/>
      <c r="F43" s="172"/>
      <c r="G43" s="172"/>
    </row>
    <row r="44" spans="1:7" s="7" customFormat="1" ht="15.75" customHeight="1" x14ac:dyDescent="0.2">
      <c r="A44" s="156">
        <v>10</v>
      </c>
      <c r="B44" s="172"/>
      <c r="C44" s="172"/>
      <c r="D44" s="172"/>
      <c r="E44" s="172"/>
      <c r="F44" s="172"/>
      <c r="G44" s="172"/>
    </row>
    <row r="45" spans="1:7" hidden="1" x14ac:dyDescent="0.2">
      <c r="B45" t="s">
        <v>130</v>
      </c>
    </row>
    <row r="46" spans="1:7" hidden="1" x14ac:dyDescent="0.2">
      <c r="B46" t="s">
        <v>120</v>
      </c>
    </row>
    <row r="47" spans="1:7" hidden="1" x14ac:dyDescent="0.2">
      <c r="B47" t="s">
        <v>121</v>
      </c>
    </row>
  </sheetData>
  <sheetProtection algorithmName="SHA-512" hashValue="PQ4bzA7BuZo6wpgX2p885LjGweAU7rRAqNlDclyPTvdhVucwtXKL1cWkajgCGtqMq/KOTGhVxSHRW3US1RNLMw==" saltValue="097EUZBV593OTItvBWGN5w==" spinCount="100000" sheet="1" objects="1" scenarios="1" formatCells="0" formatColumns="0" formatRows="0" insertRows="0" deleteRows="0" sort="0"/>
  <mergeCells count="11">
    <mergeCell ref="D6:E6"/>
    <mergeCell ref="B35:G35"/>
    <mergeCell ref="B36:G36"/>
    <mergeCell ref="B37:G37"/>
    <mergeCell ref="B43:G43"/>
    <mergeCell ref="B44:G44"/>
    <mergeCell ref="B38:G38"/>
    <mergeCell ref="B39:G39"/>
    <mergeCell ref="B40:G40"/>
    <mergeCell ref="B41:G41"/>
    <mergeCell ref="B42:G42"/>
  </mergeCells>
  <phoneticPr fontId="0" type="noConversion"/>
  <dataValidations count="2">
    <dataValidation type="list" allowBlank="1" showInputMessage="1" showErrorMessage="1" sqref="C8" xr:uid="{00000000-0002-0000-0400-000000000000}">
      <formula1>$B$56:$B$58</formula1>
    </dataValidation>
    <dataValidation type="list" allowBlank="1" showInputMessage="1" showErrorMessage="1" sqref="C9:C18" xr:uid="{00000000-0002-0000-0400-000001000000}">
      <formula1>$B$45:$B$47</formula1>
    </dataValidation>
  </dataValidations>
  <pageMargins left="0.75" right="0.75" top="1" bottom="1" header="0.5" footer="0.5"/>
  <pageSetup scale="59" orientation="portrait" r:id="rId1"/>
  <headerFooter alignWithMargins="0">
    <oddFooter>&amp;C&amp;F&amp;R&amp;A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95"/>
  <sheetViews>
    <sheetView topLeftCell="A37" zoomScaleNormal="100" workbookViewId="0">
      <selection activeCell="A44" sqref="A44:A65"/>
    </sheetView>
  </sheetViews>
  <sheetFormatPr defaultRowHeight="12.75" x14ac:dyDescent="0.2"/>
  <cols>
    <col min="1" max="1" width="4.28515625" customWidth="1"/>
    <col min="2" max="3" width="33" customWidth="1"/>
    <col min="4" max="4" width="18.85546875" customWidth="1"/>
    <col min="5" max="5" width="15.5703125" bestFit="1" customWidth="1"/>
    <col min="6" max="6" width="17.28515625" customWidth="1"/>
    <col min="7" max="7" width="17.5703125" customWidth="1"/>
    <col min="8" max="8" width="35.42578125" customWidth="1"/>
    <col min="9" max="9" width="16.42578125" customWidth="1"/>
  </cols>
  <sheetData>
    <row r="1" spans="1:9" ht="18" x14ac:dyDescent="0.25">
      <c r="B1" s="1" t="s">
        <v>110</v>
      </c>
      <c r="C1" s="1"/>
      <c r="D1" s="1"/>
    </row>
    <row r="2" spans="1:9" ht="18" x14ac:dyDescent="0.25">
      <c r="B2" s="1"/>
      <c r="C2" s="1"/>
      <c r="D2" s="1"/>
    </row>
    <row r="3" spans="1:9" s="6" customFormat="1" ht="15.75" x14ac:dyDescent="0.25">
      <c r="B3" s="24" t="s">
        <v>62</v>
      </c>
      <c r="C3" s="24"/>
      <c r="D3" s="24"/>
    </row>
    <row r="4" spans="1:9" s="6" customFormat="1" ht="15.75" x14ac:dyDescent="0.25">
      <c r="B4" s="24" t="s">
        <v>113</v>
      </c>
      <c r="C4" s="24"/>
      <c r="D4" s="24"/>
    </row>
    <row r="5" spans="1:9" s="6" customFormat="1" ht="15.75" x14ac:dyDescent="0.25">
      <c r="B5" s="24" t="s">
        <v>116</v>
      </c>
      <c r="C5" s="24"/>
      <c r="D5" s="24"/>
      <c r="E5" s="24"/>
      <c r="F5" s="24"/>
      <c r="G5" s="24"/>
      <c r="H5" s="24"/>
      <c r="I5" s="24"/>
    </row>
    <row r="6" spans="1:9" s="6" customFormat="1" ht="15.75" x14ac:dyDescent="0.25">
      <c r="B6" s="24" t="s">
        <v>117</v>
      </c>
      <c r="C6" s="24"/>
      <c r="D6" s="24"/>
      <c r="E6" s="24"/>
      <c r="F6" s="24"/>
      <c r="G6" s="24"/>
      <c r="H6" s="24"/>
      <c r="I6" s="24"/>
    </row>
    <row r="7" spans="1:9" s="6" customFormat="1" ht="15.75" x14ac:dyDescent="0.25">
      <c r="B7" s="24" t="s">
        <v>162</v>
      </c>
      <c r="C7" s="24"/>
      <c r="D7" s="24"/>
      <c r="E7" s="24"/>
      <c r="F7" s="24"/>
      <c r="G7" s="24"/>
      <c r="H7" s="24"/>
      <c r="I7" s="24"/>
    </row>
    <row r="8" spans="1:9" s="6" customFormat="1" ht="16.5" thickBot="1" x14ac:dyDescent="0.3">
      <c r="B8" s="24"/>
      <c r="C8" s="24"/>
      <c r="D8" s="24"/>
    </row>
    <row r="9" spans="1:9" s="6" customFormat="1" ht="16.5" thickBot="1" x14ac:dyDescent="0.3">
      <c r="B9" s="24"/>
      <c r="C9" s="24"/>
      <c r="D9" s="24"/>
      <c r="E9" s="176" t="s">
        <v>0</v>
      </c>
      <c r="F9" s="177"/>
      <c r="G9" s="177"/>
      <c r="H9" s="178"/>
    </row>
    <row r="10" spans="1:9" s="7" customFormat="1" ht="15.75" customHeight="1" x14ac:dyDescent="0.25">
      <c r="B10" s="119" t="s">
        <v>111</v>
      </c>
      <c r="C10" s="65" t="s">
        <v>125</v>
      </c>
      <c r="D10" s="65" t="s">
        <v>114</v>
      </c>
      <c r="E10" s="35" t="s">
        <v>107</v>
      </c>
      <c r="F10" s="35" t="s">
        <v>73</v>
      </c>
      <c r="G10" s="65" t="s">
        <v>98</v>
      </c>
      <c r="H10" s="77" t="s">
        <v>95</v>
      </c>
      <c r="I10" s="15" t="s">
        <v>1</v>
      </c>
    </row>
    <row r="11" spans="1:9" s="7" customFormat="1" ht="15.75" customHeight="1" thickBot="1" x14ac:dyDescent="0.3">
      <c r="B11" s="16" t="s">
        <v>19</v>
      </c>
      <c r="C11" s="128" t="s">
        <v>121</v>
      </c>
      <c r="D11" s="128" t="s">
        <v>115</v>
      </c>
      <c r="E11" s="36" t="s">
        <v>71</v>
      </c>
      <c r="F11" s="36" t="s">
        <v>72</v>
      </c>
      <c r="G11" s="36" t="s">
        <v>99</v>
      </c>
      <c r="H11" s="36" t="s">
        <v>101</v>
      </c>
      <c r="I11" s="18" t="s">
        <v>21</v>
      </c>
    </row>
    <row r="12" spans="1:9" s="7" customFormat="1" ht="15.75" customHeight="1" x14ac:dyDescent="0.2">
      <c r="B12" s="71" t="s">
        <v>69</v>
      </c>
      <c r="C12" s="133" t="s">
        <v>53</v>
      </c>
      <c r="D12" s="69" t="s">
        <v>96</v>
      </c>
      <c r="E12" s="72">
        <v>250</v>
      </c>
      <c r="F12" s="69">
        <v>12</v>
      </c>
      <c r="G12" s="78">
        <v>1</v>
      </c>
      <c r="H12" s="69" t="s">
        <v>97</v>
      </c>
      <c r="I12" s="70">
        <f>E12*F12*G12</f>
        <v>3000</v>
      </c>
    </row>
    <row r="13" spans="1:9" s="7" customFormat="1" ht="15.75" customHeight="1" x14ac:dyDescent="0.2">
      <c r="A13" s="7">
        <v>1</v>
      </c>
      <c r="B13" s="19"/>
      <c r="C13" s="21" t="s">
        <v>53</v>
      </c>
      <c r="D13" s="21" t="s">
        <v>53</v>
      </c>
      <c r="E13" s="20"/>
      <c r="F13" s="21"/>
      <c r="G13" s="122"/>
      <c r="H13" s="76" t="s">
        <v>53</v>
      </c>
      <c r="I13" s="82">
        <f>ROUND(E13*F13*G13,0)</f>
        <v>0</v>
      </c>
    </row>
    <row r="14" spans="1:9" s="7" customFormat="1" ht="15.75" customHeight="1" x14ac:dyDescent="0.2">
      <c r="A14" s="7">
        <v>2</v>
      </c>
      <c r="B14" s="19"/>
      <c r="C14" s="21" t="s">
        <v>53</v>
      </c>
      <c r="D14" s="21" t="s">
        <v>53</v>
      </c>
      <c r="E14" s="22"/>
      <c r="F14" s="21"/>
      <c r="G14" s="122"/>
      <c r="H14" s="76" t="s">
        <v>53</v>
      </c>
      <c r="I14" s="82">
        <f t="shared" ref="I14:I26" si="0">ROUND(E14*F14*G14,0)</f>
        <v>0</v>
      </c>
    </row>
    <row r="15" spans="1:9" s="7" customFormat="1" ht="15.75" customHeight="1" x14ac:dyDescent="0.2">
      <c r="A15" s="7">
        <v>3</v>
      </c>
      <c r="B15" s="19"/>
      <c r="C15" s="21" t="s">
        <v>53</v>
      </c>
      <c r="D15" s="21" t="s">
        <v>53</v>
      </c>
      <c r="E15" s="22"/>
      <c r="F15" s="21"/>
      <c r="G15" s="122"/>
      <c r="H15" s="76" t="s">
        <v>53</v>
      </c>
      <c r="I15" s="82">
        <f>ROUND(E15*F15*G15,0)</f>
        <v>0</v>
      </c>
    </row>
    <row r="16" spans="1:9" s="7" customFormat="1" ht="15.75" customHeight="1" x14ac:dyDescent="0.2">
      <c r="A16" s="7">
        <v>4</v>
      </c>
      <c r="B16" s="19"/>
      <c r="C16" s="21" t="s">
        <v>53</v>
      </c>
      <c r="D16" s="21" t="s">
        <v>53</v>
      </c>
      <c r="E16" s="22"/>
      <c r="F16" s="21"/>
      <c r="G16" s="75"/>
      <c r="H16" s="76" t="s">
        <v>53</v>
      </c>
      <c r="I16" s="82">
        <f t="shared" si="0"/>
        <v>0</v>
      </c>
    </row>
    <row r="17" spans="1:9" s="7" customFormat="1" ht="15.75" customHeight="1" x14ac:dyDescent="0.2">
      <c r="A17" s="7">
        <v>5</v>
      </c>
      <c r="B17" s="19"/>
      <c r="C17" s="21" t="s">
        <v>53</v>
      </c>
      <c r="D17" s="21" t="s">
        <v>53</v>
      </c>
      <c r="E17" s="22"/>
      <c r="F17" s="21"/>
      <c r="G17" s="75"/>
      <c r="H17" s="76" t="s">
        <v>53</v>
      </c>
      <c r="I17" s="82">
        <f>ROUND(E17*F17*G17,0)</f>
        <v>0</v>
      </c>
    </row>
    <row r="18" spans="1:9" s="7" customFormat="1" ht="15.75" customHeight="1" x14ac:dyDescent="0.2">
      <c r="A18" s="7">
        <v>6</v>
      </c>
      <c r="B18" s="19"/>
      <c r="C18" s="21" t="s">
        <v>53</v>
      </c>
      <c r="D18" s="21" t="s">
        <v>53</v>
      </c>
      <c r="E18" s="22"/>
      <c r="F18" s="21"/>
      <c r="G18" s="75"/>
      <c r="H18" s="76" t="s">
        <v>53</v>
      </c>
      <c r="I18" s="82">
        <f>ROUND(E18*F18*G18,0)</f>
        <v>0</v>
      </c>
    </row>
    <row r="19" spans="1:9" s="7" customFormat="1" ht="15.75" customHeight="1" x14ac:dyDescent="0.2">
      <c r="A19" s="7">
        <v>7</v>
      </c>
      <c r="B19" s="19"/>
      <c r="C19" s="21" t="s">
        <v>53</v>
      </c>
      <c r="D19" s="21" t="s">
        <v>53</v>
      </c>
      <c r="E19" s="22"/>
      <c r="F19" s="21"/>
      <c r="G19" s="75"/>
      <c r="H19" s="76" t="s">
        <v>53</v>
      </c>
      <c r="I19" s="82">
        <f>ROUND(E19*F19*G19,0)</f>
        <v>0</v>
      </c>
    </row>
    <row r="20" spans="1:9" s="10" customFormat="1" ht="15.75" customHeight="1" x14ac:dyDescent="0.2">
      <c r="A20" s="7">
        <v>8</v>
      </c>
      <c r="B20" s="19"/>
      <c r="C20" s="21" t="s">
        <v>53</v>
      </c>
      <c r="D20" s="21" t="s">
        <v>53</v>
      </c>
      <c r="E20" s="22"/>
      <c r="F20" s="21"/>
      <c r="G20" s="75"/>
      <c r="H20" s="76" t="s">
        <v>53</v>
      </c>
      <c r="I20" s="82">
        <f t="shared" si="0"/>
        <v>0</v>
      </c>
    </row>
    <row r="21" spans="1:9" s="10" customFormat="1" ht="15.75" customHeight="1" x14ac:dyDescent="0.2">
      <c r="A21" s="7">
        <v>9</v>
      </c>
      <c r="B21" s="19"/>
      <c r="C21" s="21" t="s">
        <v>53</v>
      </c>
      <c r="D21" s="21" t="s">
        <v>53</v>
      </c>
      <c r="E21" s="22"/>
      <c r="F21" s="21"/>
      <c r="G21" s="75"/>
      <c r="H21" s="76" t="s">
        <v>53</v>
      </c>
      <c r="I21" s="82">
        <f t="shared" si="0"/>
        <v>0</v>
      </c>
    </row>
    <row r="22" spans="1:9" s="7" customFormat="1" ht="15.75" customHeight="1" x14ac:dyDescent="0.2">
      <c r="A22" s="7">
        <v>10</v>
      </c>
      <c r="B22" s="19"/>
      <c r="C22" s="21" t="s">
        <v>53</v>
      </c>
      <c r="D22" s="21" t="s">
        <v>53</v>
      </c>
      <c r="E22" s="22"/>
      <c r="F22" s="21"/>
      <c r="G22" s="75"/>
      <c r="H22" s="76" t="s">
        <v>53</v>
      </c>
      <c r="I22" s="82">
        <f t="shared" si="0"/>
        <v>0</v>
      </c>
    </row>
    <row r="23" spans="1:9" s="7" customFormat="1" ht="15.75" customHeight="1" x14ac:dyDescent="0.2">
      <c r="A23" s="7">
        <v>11</v>
      </c>
      <c r="B23" s="19"/>
      <c r="C23" s="21" t="s">
        <v>53</v>
      </c>
      <c r="D23" s="21" t="s">
        <v>53</v>
      </c>
      <c r="E23" s="22"/>
      <c r="F23" s="21"/>
      <c r="G23" s="75"/>
      <c r="H23" s="76" t="s">
        <v>53</v>
      </c>
      <c r="I23" s="82">
        <f t="shared" si="0"/>
        <v>0</v>
      </c>
    </row>
    <row r="24" spans="1:9" s="7" customFormat="1" ht="15.75" customHeight="1" x14ac:dyDescent="0.2">
      <c r="A24" s="7">
        <v>12</v>
      </c>
      <c r="B24" s="19"/>
      <c r="C24" s="21" t="s">
        <v>53</v>
      </c>
      <c r="D24" s="21" t="s">
        <v>53</v>
      </c>
      <c r="E24" s="22"/>
      <c r="F24" s="21"/>
      <c r="G24" s="75"/>
      <c r="H24" s="76" t="s">
        <v>53</v>
      </c>
      <c r="I24" s="82">
        <f t="shared" si="0"/>
        <v>0</v>
      </c>
    </row>
    <row r="25" spans="1:9" s="7" customFormat="1" ht="15.75" customHeight="1" x14ac:dyDescent="0.2">
      <c r="A25" s="7">
        <v>13</v>
      </c>
      <c r="B25" s="19"/>
      <c r="C25" s="21" t="s">
        <v>53</v>
      </c>
      <c r="D25" s="21" t="s">
        <v>53</v>
      </c>
      <c r="E25" s="22"/>
      <c r="F25" s="21"/>
      <c r="G25" s="75"/>
      <c r="H25" s="76" t="s">
        <v>53</v>
      </c>
      <c r="I25" s="82">
        <f t="shared" si="0"/>
        <v>0</v>
      </c>
    </row>
    <row r="26" spans="1:9" s="7" customFormat="1" ht="15.75" customHeight="1" x14ac:dyDescent="0.2">
      <c r="A26" s="7">
        <v>14</v>
      </c>
      <c r="B26" s="19"/>
      <c r="C26" s="21" t="s">
        <v>53</v>
      </c>
      <c r="D26" s="21" t="s">
        <v>53</v>
      </c>
      <c r="E26" s="22"/>
      <c r="F26" s="21"/>
      <c r="G26" s="75"/>
      <c r="H26" s="76" t="s">
        <v>53</v>
      </c>
      <c r="I26" s="82">
        <f t="shared" si="0"/>
        <v>0</v>
      </c>
    </row>
    <row r="27" spans="1:9" s="7" customFormat="1" ht="15.75" customHeight="1" x14ac:dyDescent="0.2">
      <c r="A27" s="7">
        <v>15</v>
      </c>
      <c r="B27" s="19"/>
      <c r="C27" s="21" t="s">
        <v>53</v>
      </c>
      <c r="D27" s="21" t="s">
        <v>53</v>
      </c>
      <c r="E27" s="22"/>
      <c r="F27" s="21"/>
      <c r="G27" s="75"/>
      <c r="H27" s="76" t="s">
        <v>53</v>
      </c>
      <c r="I27" s="82">
        <f t="shared" ref="I27:I32" si="1">ROUND(E27*F27*G27,0)</f>
        <v>0</v>
      </c>
    </row>
    <row r="28" spans="1:9" s="7" customFormat="1" ht="15.75" customHeight="1" x14ac:dyDescent="0.2">
      <c r="A28" s="7">
        <v>16</v>
      </c>
      <c r="B28" s="19"/>
      <c r="C28" s="21" t="s">
        <v>53</v>
      </c>
      <c r="D28" s="21" t="s">
        <v>53</v>
      </c>
      <c r="E28" s="22"/>
      <c r="F28" s="21"/>
      <c r="G28" s="75"/>
      <c r="H28" s="76" t="s">
        <v>53</v>
      </c>
      <c r="I28" s="82">
        <f t="shared" si="1"/>
        <v>0</v>
      </c>
    </row>
    <row r="29" spans="1:9" s="7" customFormat="1" ht="15.75" customHeight="1" x14ac:dyDescent="0.2">
      <c r="A29" s="7">
        <v>17</v>
      </c>
      <c r="B29" s="19"/>
      <c r="C29" s="21" t="s">
        <v>53</v>
      </c>
      <c r="D29" s="21" t="s">
        <v>53</v>
      </c>
      <c r="E29" s="22"/>
      <c r="F29" s="21"/>
      <c r="G29" s="75"/>
      <c r="H29" s="76" t="s">
        <v>53</v>
      </c>
      <c r="I29" s="82">
        <f t="shared" si="1"/>
        <v>0</v>
      </c>
    </row>
    <row r="30" spans="1:9" s="7" customFormat="1" ht="15.75" customHeight="1" x14ac:dyDescent="0.2">
      <c r="A30" s="7">
        <v>18</v>
      </c>
      <c r="B30" s="19"/>
      <c r="C30" s="21" t="s">
        <v>53</v>
      </c>
      <c r="D30" s="21" t="s">
        <v>53</v>
      </c>
      <c r="E30" s="22"/>
      <c r="F30" s="21"/>
      <c r="G30" s="75"/>
      <c r="H30" s="76" t="s">
        <v>53</v>
      </c>
      <c r="I30" s="82">
        <f t="shared" si="1"/>
        <v>0</v>
      </c>
    </row>
    <row r="31" spans="1:9" s="7" customFormat="1" ht="15.75" customHeight="1" x14ac:dyDescent="0.2">
      <c r="A31" s="7">
        <v>19</v>
      </c>
      <c r="B31" s="19"/>
      <c r="C31" s="21" t="s">
        <v>53</v>
      </c>
      <c r="D31" s="21" t="s">
        <v>53</v>
      </c>
      <c r="E31" s="22"/>
      <c r="F31" s="21"/>
      <c r="G31" s="75"/>
      <c r="H31" s="76" t="s">
        <v>53</v>
      </c>
      <c r="I31" s="82">
        <f t="shared" si="1"/>
        <v>0</v>
      </c>
    </row>
    <row r="32" spans="1:9" s="7" customFormat="1" ht="15.75" customHeight="1" thickBot="1" x14ac:dyDescent="0.25">
      <c r="A32" s="7">
        <v>20</v>
      </c>
      <c r="B32" s="19"/>
      <c r="C32" s="21" t="s">
        <v>53</v>
      </c>
      <c r="D32" s="21" t="s">
        <v>53</v>
      </c>
      <c r="E32" s="22"/>
      <c r="F32" s="21"/>
      <c r="G32" s="75"/>
      <c r="H32" s="76" t="s">
        <v>53</v>
      </c>
      <c r="I32" s="82">
        <f t="shared" si="1"/>
        <v>0</v>
      </c>
    </row>
    <row r="33" spans="1:9" s="7" customFormat="1" ht="15.75" customHeight="1" thickBot="1" x14ac:dyDescent="0.3">
      <c r="B33" s="114" t="s">
        <v>108</v>
      </c>
      <c r="C33" s="135" t="s">
        <v>126</v>
      </c>
      <c r="D33" s="115" t="s">
        <v>109</v>
      </c>
      <c r="E33" s="181" t="s">
        <v>136</v>
      </c>
      <c r="F33" s="182"/>
      <c r="G33" s="116" t="s">
        <v>137</v>
      </c>
      <c r="H33" s="117" t="s">
        <v>138</v>
      </c>
      <c r="I33" s="118" t="s">
        <v>105</v>
      </c>
    </row>
    <row r="34" spans="1:9" s="7" customFormat="1" ht="15.75" customHeight="1" x14ac:dyDescent="0.2">
      <c r="B34" s="134" t="s">
        <v>112</v>
      </c>
      <c r="C34" s="133" t="s">
        <v>53</v>
      </c>
      <c r="D34" s="136" t="s">
        <v>94</v>
      </c>
      <c r="E34" s="179">
        <v>150000</v>
      </c>
      <c r="F34" s="180"/>
      <c r="G34" s="137">
        <v>0.18</v>
      </c>
      <c r="H34" s="138" t="s">
        <v>118</v>
      </c>
      <c r="I34" s="139">
        <f>E34*G34</f>
        <v>27000</v>
      </c>
    </row>
    <row r="35" spans="1:9" s="7" customFormat="1" ht="15.75" customHeight="1" x14ac:dyDescent="0.2">
      <c r="A35" s="7">
        <v>21</v>
      </c>
      <c r="B35" s="121" t="s">
        <v>108</v>
      </c>
      <c r="C35" s="21" t="s">
        <v>53</v>
      </c>
      <c r="D35" s="120" t="s">
        <v>94</v>
      </c>
      <c r="E35" s="183"/>
      <c r="F35" s="184"/>
      <c r="G35" s="113"/>
      <c r="H35" s="154" t="s">
        <v>53</v>
      </c>
      <c r="I35" s="129">
        <f>E35*G35</f>
        <v>0</v>
      </c>
    </row>
    <row r="36" spans="1:9" s="7" customFormat="1" ht="15.75" customHeight="1" x14ac:dyDescent="0.2">
      <c r="A36" s="7">
        <v>22</v>
      </c>
      <c r="B36" s="121" t="s">
        <v>108</v>
      </c>
      <c r="C36" s="21" t="s">
        <v>53</v>
      </c>
      <c r="D36" s="120" t="s">
        <v>94</v>
      </c>
      <c r="E36" s="183"/>
      <c r="F36" s="184"/>
      <c r="G36" s="113"/>
      <c r="H36" s="154" t="s">
        <v>53</v>
      </c>
      <c r="I36" s="129">
        <f>E36*G36</f>
        <v>0</v>
      </c>
    </row>
    <row r="37" spans="1:9" s="7" customFormat="1" ht="15.75" customHeight="1" x14ac:dyDescent="0.25">
      <c r="H37" s="13" t="s">
        <v>1</v>
      </c>
      <c r="I37" s="112">
        <f>SUM(I13:I27)+I36+I35</f>
        <v>0</v>
      </c>
    </row>
    <row r="38" spans="1:9" s="7" customFormat="1" ht="15.75" customHeight="1" x14ac:dyDescent="0.25">
      <c r="H38" s="13"/>
      <c r="I38" s="111"/>
    </row>
    <row r="39" spans="1:9" s="7" customFormat="1" ht="15.75" customHeight="1" x14ac:dyDescent="0.25">
      <c r="H39" s="13" t="s">
        <v>122</v>
      </c>
      <c r="I39" s="131">
        <f>SUMIF(C13:C36,"Program",I13:I36)</f>
        <v>0</v>
      </c>
    </row>
    <row r="40" spans="1:9" s="7" customFormat="1" ht="15.75" customHeight="1" x14ac:dyDescent="0.25">
      <c r="H40" s="13" t="s">
        <v>123</v>
      </c>
      <c r="I40" s="131">
        <f>SUMIF(C13:C36,"Admin",I13:I36)</f>
        <v>0</v>
      </c>
    </row>
    <row r="41" spans="1:9" s="7" customFormat="1" ht="15.75" customHeight="1" x14ac:dyDescent="0.2">
      <c r="H41" s="79" t="s">
        <v>124</v>
      </c>
      <c r="I41" s="132">
        <f>I37-I39-I40</f>
        <v>0</v>
      </c>
    </row>
    <row r="42" spans="1:9" s="7" customFormat="1" ht="15.75" customHeight="1" x14ac:dyDescent="0.25">
      <c r="H42" s="13"/>
      <c r="I42" s="111"/>
    </row>
    <row r="43" spans="1:9" s="7" customFormat="1" ht="15.75" customHeight="1" x14ac:dyDescent="0.25">
      <c r="B43" s="24" t="s">
        <v>74</v>
      </c>
      <c r="C43" s="24"/>
      <c r="D43" s="24"/>
    </row>
    <row r="44" spans="1:9" s="7" customFormat="1" ht="15.75" customHeight="1" x14ac:dyDescent="0.2">
      <c r="A44" s="156">
        <v>1</v>
      </c>
      <c r="B44" s="172"/>
      <c r="C44" s="172"/>
      <c r="D44" s="172"/>
      <c r="E44" s="172"/>
      <c r="F44" s="172"/>
      <c r="G44" s="172"/>
      <c r="H44" s="44"/>
    </row>
    <row r="45" spans="1:9" s="7" customFormat="1" ht="15.75" customHeight="1" x14ac:dyDescent="0.2">
      <c r="A45" s="156">
        <v>2</v>
      </c>
      <c r="B45" s="172"/>
      <c r="C45" s="172"/>
      <c r="D45" s="172"/>
      <c r="E45" s="172"/>
      <c r="F45" s="172"/>
      <c r="G45" s="172"/>
      <c r="H45" s="44"/>
    </row>
    <row r="46" spans="1:9" s="7" customFormat="1" ht="15.75" customHeight="1" x14ac:dyDescent="0.2">
      <c r="A46" s="156">
        <v>3</v>
      </c>
      <c r="B46" s="172"/>
      <c r="C46" s="172"/>
      <c r="D46" s="172"/>
      <c r="E46" s="172"/>
      <c r="F46" s="172"/>
      <c r="G46" s="172"/>
      <c r="H46" s="44"/>
    </row>
    <row r="47" spans="1:9" s="7" customFormat="1" ht="15.75" customHeight="1" x14ac:dyDescent="0.2">
      <c r="A47" s="156">
        <v>4</v>
      </c>
      <c r="B47" s="172"/>
      <c r="C47" s="172"/>
      <c r="D47" s="172"/>
      <c r="E47" s="172"/>
      <c r="F47" s="172"/>
      <c r="G47" s="172"/>
      <c r="H47" s="44"/>
    </row>
    <row r="48" spans="1:9" s="7" customFormat="1" ht="15.75" customHeight="1" x14ac:dyDescent="0.2">
      <c r="A48" s="156">
        <v>5</v>
      </c>
      <c r="B48" s="172"/>
      <c r="C48" s="172"/>
      <c r="D48" s="172"/>
      <c r="E48" s="172"/>
      <c r="F48" s="172"/>
      <c r="G48" s="172"/>
      <c r="H48" s="44"/>
    </row>
    <row r="49" spans="1:8" s="7" customFormat="1" ht="15.75" customHeight="1" x14ac:dyDescent="0.2">
      <c r="A49" s="156">
        <v>6</v>
      </c>
      <c r="B49" s="172"/>
      <c r="C49" s="172"/>
      <c r="D49" s="172"/>
      <c r="E49" s="172"/>
      <c r="F49" s="172"/>
      <c r="G49" s="172"/>
      <c r="H49" s="44"/>
    </row>
    <row r="50" spans="1:8" s="7" customFormat="1" ht="15.75" customHeight="1" x14ac:dyDescent="0.2">
      <c r="A50" s="156">
        <v>7</v>
      </c>
      <c r="B50" s="172"/>
      <c r="C50" s="172"/>
      <c r="D50" s="172"/>
      <c r="E50" s="172"/>
      <c r="F50" s="172"/>
      <c r="G50" s="172"/>
      <c r="H50" s="44"/>
    </row>
    <row r="51" spans="1:8" s="7" customFormat="1" ht="15.75" customHeight="1" x14ac:dyDescent="0.2">
      <c r="A51" s="156">
        <v>8</v>
      </c>
      <c r="B51" s="172"/>
      <c r="C51" s="172"/>
      <c r="D51" s="172"/>
      <c r="E51" s="172"/>
      <c r="F51" s="172"/>
      <c r="G51" s="172"/>
      <c r="H51" s="44"/>
    </row>
    <row r="52" spans="1:8" s="7" customFormat="1" ht="15.75" customHeight="1" x14ac:dyDescent="0.2">
      <c r="A52" s="156">
        <v>9</v>
      </c>
      <c r="B52" s="172"/>
      <c r="C52" s="172"/>
      <c r="D52" s="172"/>
      <c r="E52" s="172"/>
      <c r="F52" s="172"/>
      <c r="G52" s="172"/>
      <c r="H52" s="44"/>
    </row>
    <row r="53" spans="1:8" s="7" customFormat="1" ht="15.75" customHeight="1" x14ac:dyDescent="0.2">
      <c r="A53" s="156">
        <v>10</v>
      </c>
      <c r="B53" s="172"/>
      <c r="C53" s="172"/>
      <c r="D53" s="172"/>
      <c r="E53" s="172"/>
      <c r="F53" s="172"/>
      <c r="G53" s="172"/>
      <c r="H53" s="44"/>
    </row>
    <row r="54" spans="1:8" s="7" customFormat="1" ht="15.75" customHeight="1" x14ac:dyDescent="0.2">
      <c r="A54" s="156">
        <v>11</v>
      </c>
      <c r="B54" s="172"/>
      <c r="C54" s="172"/>
      <c r="D54" s="172"/>
      <c r="E54" s="172"/>
      <c r="F54" s="172"/>
      <c r="G54" s="172"/>
      <c r="H54" s="44"/>
    </row>
    <row r="55" spans="1:8" s="7" customFormat="1" ht="15.75" customHeight="1" x14ac:dyDescent="0.2">
      <c r="A55" s="156">
        <v>12</v>
      </c>
      <c r="B55" s="172"/>
      <c r="C55" s="172"/>
      <c r="D55" s="172"/>
      <c r="E55" s="172"/>
      <c r="F55" s="172"/>
      <c r="G55" s="172"/>
      <c r="H55" s="44"/>
    </row>
    <row r="56" spans="1:8" s="7" customFormat="1" ht="15.75" customHeight="1" x14ac:dyDescent="0.2">
      <c r="A56" s="156">
        <v>13</v>
      </c>
      <c r="B56" s="172"/>
      <c r="C56" s="172"/>
      <c r="D56" s="172"/>
      <c r="E56" s="172"/>
      <c r="F56" s="172"/>
      <c r="G56" s="172"/>
      <c r="H56" s="44"/>
    </row>
    <row r="57" spans="1:8" s="7" customFormat="1" ht="15.75" customHeight="1" x14ac:dyDescent="0.2">
      <c r="A57" s="156">
        <v>14</v>
      </c>
      <c r="B57" s="172"/>
      <c r="C57" s="172"/>
      <c r="D57" s="172"/>
      <c r="E57" s="172"/>
      <c r="F57" s="172"/>
      <c r="G57" s="172"/>
      <c r="H57" s="44"/>
    </row>
    <row r="58" spans="1:8" s="7" customFormat="1" ht="15.75" customHeight="1" x14ac:dyDescent="0.2">
      <c r="A58" s="156">
        <v>15</v>
      </c>
      <c r="B58" s="172"/>
      <c r="C58" s="172"/>
      <c r="D58" s="172"/>
      <c r="E58" s="172"/>
      <c r="F58" s="172"/>
      <c r="G58" s="172"/>
      <c r="H58" s="44"/>
    </row>
    <row r="59" spans="1:8" ht="15" x14ac:dyDescent="0.2">
      <c r="A59" s="156">
        <v>16</v>
      </c>
      <c r="B59" s="175"/>
      <c r="C59" s="175"/>
      <c r="D59" s="175"/>
      <c r="E59" s="175"/>
      <c r="F59" s="175"/>
      <c r="G59" s="175"/>
      <c r="H59" s="45"/>
    </row>
    <row r="60" spans="1:8" ht="15" x14ac:dyDescent="0.2">
      <c r="A60" s="156">
        <v>17</v>
      </c>
      <c r="B60" s="175"/>
      <c r="C60" s="175"/>
      <c r="D60" s="175"/>
      <c r="E60" s="175"/>
      <c r="F60" s="175"/>
      <c r="G60" s="175"/>
      <c r="H60" s="45"/>
    </row>
    <row r="61" spans="1:8" ht="15" x14ac:dyDescent="0.2">
      <c r="A61" s="156">
        <v>18</v>
      </c>
      <c r="B61" s="175"/>
      <c r="C61" s="175"/>
      <c r="D61" s="175"/>
      <c r="E61" s="175"/>
      <c r="F61" s="175"/>
      <c r="G61" s="175"/>
      <c r="H61" s="45"/>
    </row>
    <row r="62" spans="1:8" ht="15" x14ac:dyDescent="0.2">
      <c r="A62" s="156">
        <v>19</v>
      </c>
      <c r="B62" s="175"/>
      <c r="C62" s="175"/>
      <c r="D62" s="175"/>
      <c r="E62" s="175"/>
      <c r="F62" s="175"/>
      <c r="G62" s="175"/>
    </row>
    <row r="63" spans="1:8" ht="15" x14ac:dyDescent="0.2">
      <c r="A63" s="156">
        <v>20</v>
      </c>
      <c r="B63" s="175"/>
      <c r="C63" s="175"/>
      <c r="D63" s="175"/>
      <c r="E63" s="175"/>
      <c r="F63" s="175"/>
      <c r="G63" s="175"/>
    </row>
    <row r="64" spans="1:8" ht="15" x14ac:dyDescent="0.2">
      <c r="A64" s="156">
        <v>21</v>
      </c>
      <c r="B64" s="175"/>
      <c r="C64" s="175"/>
      <c r="D64" s="175"/>
      <c r="E64" s="175"/>
      <c r="F64" s="175"/>
      <c r="G64" s="175"/>
    </row>
    <row r="65" spans="1:7" ht="15" x14ac:dyDescent="0.2">
      <c r="A65" s="156">
        <v>22</v>
      </c>
      <c r="B65" s="175"/>
      <c r="C65" s="175"/>
      <c r="D65" s="175"/>
      <c r="E65" s="175"/>
      <c r="F65" s="175"/>
      <c r="G65" s="175"/>
    </row>
    <row r="66" spans="1:7" ht="15" x14ac:dyDescent="0.2">
      <c r="A66" s="7"/>
      <c r="C66" s="5"/>
      <c r="D66" s="5"/>
    </row>
    <row r="67" spans="1:7" ht="15" x14ac:dyDescent="0.2">
      <c r="A67" s="7"/>
    </row>
    <row r="68" spans="1:7" ht="15" x14ac:dyDescent="0.2">
      <c r="A68" s="7"/>
      <c r="C68" s="5"/>
    </row>
    <row r="69" spans="1:7" ht="15" x14ac:dyDescent="0.2">
      <c r="A69" s="7"/>
      <c r="C69" s="5"/>
    </row>
    <row r="70" spans="1:7" ht="15" hidden="1" x14ac:dyDescent="0.2">
      <c r="A70" s="7"/>
      <c r="B70" s="5" t="s">
        <v>53</v>
      </c>
      <c r="C70" s="5"/>
    </row>
    <row r="71" spans="1:7" ht="15" hidden="1" x14ac:dyDescent="0.2">
      <c r="A71" s="7"/>
      <c r="B71" s="5" t="s">
        <v>96</v>
      </c>
      <c r="C71" s="5"/>
    </row>
    <row r="72" spans="1:7" ht="15" hidden="1" x14ac:dyDescent="0.2">
      <c r="A72" s="7"/>
      <c r="B72" s="5" t="s">
        <v>95</v>
      </c>
      <c r="C72" s="5"/>
    </row>
    <row r="73" spans="1:7" ht="15" hidden="1" x14ac:dyDescent="0.2">
      <c r="A73" s="7"/>
      <c r="C73" s="5"/>
    </row>
    <row r="74" spans="1:7" ht="15" hidden="1" x14ac:dyDescent="0.2">
      <c r="A74" s="7"/>
      <c r="B74" s="5" t="s">
        <v>53</v>
      </c>
      <c r="C74" s="5"/>
    </row>
    <row r="75" spans="1:7" ht="15" hidden="1" x14ac:dyDescent="0.2">
      <c r="A75" s="7"/>
      <c r="B75" s="5" t="s">
        <v>97</v>
      </c>
      <c r="C75" s="5"/>
    </row>
    <row r="76" spans="1:7" ht="15" hidden="1" x14ac:dyDescent="0.2">
      <c r="A76" s="7"/>
      <c r="B76" s="5" t="s">
        <v>90</v>
      </c>
    </row>
    <row r="77" spans="1:7" ht="15" hidden="1" x14ac:dyDescent="0.2">
      <c r="A77" s="7"/>
      <c r="B77" s="5" t="s">
        <v>89</v>
      </c>
      <c r="C77" s="5"/>
    </row>
    <row r="78" spans="1:7" ht="15" hidden="1" x14ac:dyDescent="0.2">
      <c r="A78" s="7"/>
      <c r="B78" s="5" t="s">
        <v>38</v>
      </c>
      <c r="C78" s="124"/>
    </row>
    <row r="79" spans="1:7" ht="15" hidden="1" x14ac:dyDescent="0.2">
      <c r="A79" s="7"/>
      <c r="B79" s="5" t="s">
        <v>37</v>
      </c>
      <c r="C79" s="124"/>
    </row>
    <row r="80" spans="1:7" ht="15" hidden="1" x14ac:dyDescent="0.2">
      <c r="A80" s="7"/>
      <c r="B80" s="5" t="s">
        <v>8</v>
      </c>
      <c r="C80" s="5"/>
    </row>
    <row r="81" spans="1:2" ht="15" hidden="1" x14ac:dyDescent="0.2">
      <c r="A81" s="7"/>
      <c r="B81" s="5" t="s">
        <v>70</v>
      </c>
    </row>
    <row r="82" spans="1:2" ht="15" hidden="1" x14ac:dyDescent="0.2">
      <c r="A82" s="7"/>
    </row>
    <row r="83" spans="1:2" hidden="1" x14ac:dyDescent="0.2">
      <c r="B83" s="5" t="s">
        <v>53</v>
      </c>
    </row>
    <row r="84" spans="1:2" hidden="1" x14ac:dyDescent="0.2">
      <c r="B84" s="124" t="s">
        <v>154</v>
      </c>
    </row>
    <row r="85" spans="1:2" hidden="1" x14ac:dyDescent="0.2">
      <c r="B85" s="124" t="s">
        <v>155</v>
      </c>
    </row>
    <row r="86" spans="1:2" hidden="1" x14ac:dyDescent="0.2">
      <c r="B86" s="124" t="s">
        <v>156</v>
      </c>
    </row>
    <row r="87" spans="1:2" hidden="1" x14ac:dyDescent="0.2">
      <c r="B87" s="124" t="s">
        <v>153</v>
      </c>
    </row>
    <row r="88" spans="1:2" hidden="1" x14ac:dyDescent="0.2"/>
    <row r="89" spans="1:2" hidden="1" x14ac:dyDescent="0.2"/>
    <row r="93" spans="1:2" hidden="1" x14ac:dyDescent="0.2">
      <c r="B93" t="s">
        <v>130</v>
      </c>
    </row>
    <row r="94" spans="1:2" hidden="1" x14ac:dyDescent="0.2">
      <c r="B94" t="s">
        <v>120</v>
      </c>
    </row>
    <row r="95" spans="1:2" hidden="1" x14ac:dyDescent="0.2">
      <c r="B95" t="s">
        <v>121</v>
      </c>
    </row>
  </sheetData>
  <sheetProtection algorithmName="SHA-512" hashValue="RHeDrcytZCJk8ik7RRkD0Dk9p+hMhjgqMglt9sIpAAHT7lKfMfx2Un5k6RusOgY5I+SmXOBYMwhu2zSBfYnIkA==" saltValue="QSNpfzEthUyL6UGIpdYYgg==" spinCount="100000" sheet="1" objects="1" scenarios="1" formatCells="0" formatColumns="0" formatRows="0" insertRows="0" deleteColumns="0" sort="0"/>
  <mergeCells count="27">
    <mergeCell ref="E9:H9"/>
    <mergeCell ref="E34:F34"/>
    <mergeCell ref="E33:F33"/>
    <mergeCell ref="E36:F36"/>
    <mergeCell ref="B49:G49"/>
    <mergeCell ref="B44:G44"/>
    <mergeCell ref="B45:G45"/>
    <mergeCell ref="B46:G46"/>
    <mergeCell ref="B47:G47"/>
    <mergeCell ref="B48:G48"/>
    <mergeCell ref="E35:F35"/>
    <mergeCell ref="B55:G55"/>
    <mergeCell ref="B56:G56"/>
    <mergeCell ref="B57:G57"/>
    <mergeCell ref="B58:G58"/>
    <mergeCell ref="B50:G50"/>
    <mergeCell ref="B51:G51"/>
    <mergeCell ref="B52:G52"/>
    <mergeCell ref="B53:G53"/>
    <mergeCell ref="B54:G54"/>
    <mergeCell ref="B62:G62"/>
    <mergeCell ref="B63:G63"/>
    <mergeCell ref="B64:G64"/>
    <mergeCell ref="B65:G65"/>
    <mergeCell ref="B59:G59"/>
    <mergeCell ref="B60:G60"/>
    <mergeCell ref="B61:G61"/>
  </mergeCells>
  <phoneticPr fontId="0" type="noConversion"/>
  <dataValidations count="6">
    <dataValidation type="list" allowBlank="1" showInputMessage="1" showErrorMessage="1" sqref="C12 C34" xr:uid="{00000000-0002-0000-0500-000000000000}">
      <formula1>$B$60:$B$62</formula1>
    </dataValidation>
    <dataValidation type="list" allowBlank="1" showInputMessage="1" showErrorMessage="1" sqref="C35:C36 C13:C32" xr:uid="{00000000-0002-0000-0500-000001000000}">
      <formula1>$B$93:$B$95</formula1>
    </dataValidation>
    <dataValidation type="list" allowBlank="1" showInputMessage="1" showErrorMessage="1" sqref="H12:H32" xr:uid="{00000000-0002-0000-0500-000002000000}">
      <formula1>$B$74:$B$81</formula1>
    </dataValidation>
    <dataValidation type="list" allowBlank="1" showInputMessage="1" showErrorMessage="1" sqref="H34:H36" xr:uid="{00000000-0002-0000-0500-000003000000}">
      <formula1>$B$83:$B$87</formula1>
    </dataValidation>
    <dataValidation type="list" allowBlank="1" showInputMessage="1" showErrorMessage="1" sqref="D12" xr:uid="{00000000-0002-0000-0500-000004000000}">
      <formula1>$B$71:$B$72</formula1>
    </dataValidation>
    <dataValidation type="list" allowBlank="1" showInputMessage="1" showErrorMessage="1" sqref="D13:D32" xr:uid="{00000000-0002-0000-0500-000005000000}">
      <formula1>$B$70:$B$72</formula1>
    </dataValidation>
  </dataValidations>
  <pageMargins left="0.75" right="0.75" top="1" bottom="1" header="0.5" footer="0.5"/>
  <pageSetup scale="46" orientation="portrait" r:id="rId1"/>
  <headerFooter alignWithMargins="0">
    <oddFooter>&amp;C&amp;F&amp;R&amp;A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87"/>
  <sheetViews>
    <sheetView tabSelected="1" topLeftCell="A10" zoomScaleNormal="100" workbookViewId="0">
      <selection activeCell="F16" sqref="F16:F24"/>
    </sheetView>
  </sheetViews>
  <sheetFormatPr defaultRowHeight="12.75" x14ac:dyDescent="0.2"/>
  <cols>
    <col min="1" max="1" width="4.42578125" bestFit="1" customWidth="1"/>
    <col min="2" max="3" width="30.42578125" customWidth="1"/>
    <col min="4" max="4" width="16.5703125" customWidth="1"/>
    <col min="5" max="5" width="15" customWidth="1"/>
    <col min="6" max="6" width="11.42578125" customWidth="1"/>
    <col min="7" max="7" width="28" customWidth="1"/>
    <col min="8" max="8" width="15.5703125" customWidth="1"/>
  </cols>
  <sheetData>
    <row r="1" spans="1:9" ht="18" x14ac:dyDescent="0.25">
      <c r="B1" s="1" t="s">
        <v>139</v>
      </c>
      <c r="C1" s="1"/>
      <c r="D1" s="1"/>
    </row>
    <row r="2" spans="1:9" ht="18" x14ac:dyDescent="0.25">
      <c r="B2" s="1"/>
      <c r="C2" s="1"/>
      <c r="D2" s="1"/>
    </row>
    <row r="3" spans="1:9" s="6" customFormat="1" ht="15.75" x14ac:dyDescent="0.25">
      <c r="B3" s="24" t="s">
        <v>56</v>
      </c>
      <c r="C3" s="24"/>
    </row>
    <row r="4" spans="1:9" s="6" customFormat="1" ht="15.75" x14ac:dyDescent="0.25">
      <c r="B4" s="24" t="s">
        <v>150</v>
      </c>
      <c r="C4" s="24"/>
    </row>
    <row r="5" spans="1:9" s="6" customFormat="1" ht="15.75" x14ac:dyDescent="0.25">
      <c r="B5" s="24" t="s">
        <v>144</v>
      </c>
      <c r="C5" s="24"/>
    </row>
    <row r="6" spans="1:9" s="6" customFormat="1" ht="15.75" x14ac:dyDescent="0.25">
      <c r="B6" s="24" t="s">
        <v>145</v>
      </c>
      <c r="C6" s="24"/>
    </row>
    <row r="7" spans="1:9" s="6" customFormat="1" ht="15.75" x14ac:dyDescent="0.25">
      <c r="B7" s="24" t="s">
        <v>146</v>
      </c>
      <c r="C7" s="24"/>
    </row>
    <row r="8" spans="1:9" s="6" customFormat="1" ht="15.75" x14ac:dyDescent="0.25">
      <c r="B8" s="24" t="s">
        <v>147</v>
      </c>
      <c r="C8" s="24"/>
    </row>
    <row r="9" spans="1:9" s="6" customFormat="1" ht="15.75" x14ac:dyDescent="0.25">
      <c r="B9" s="24" t="s">
        <v>148</v>
      </c>
      <c r="C9" s="24"/>
    </row>
    <row r="10" spans="1:9" s="6" customFormat="1" ht="16.5" thickBot="1" x14ac:dyDescent="0.3">
      <c r="B10" s="24"/>
      <c r="C10" s="24"/>
    </row>
    <row r="11" spans="1:9" s="7" customFormat="1" ht="15.75" x14ac:dyDescent="0.25">
      <c r="B11" s="25"/>
      <c r="C11" s="65" t="s">
        <v>125</v>
      </c>
      <c r="D11" s="65" t="s">
        <v>143</v>
      </c>
      <c r="E11" s="185" t="s">
        <v>0</v>
      </c>
      <c r="F11" s="186"/>
      <c r="G11" s="35"/>
      <c r="H11" s="140" t="s">
        <v>1</v>
      </c>
      <c r="I11" s="10"/>
    </row>
    <row r="12" spans="1:9" s="7" customFormat="1" ht="32.25" thickBot="1" x14ac:dyDescent="0.3">
      <c r="B12" s="26" t="s">
        <v>40</v>
      </c>
      <c r="C12" s="141" t="s">
        <v>121</v>
      </c>
      <c r="D12" s="36" t="s">
        <v>142</v>
      </c>
      <c r="E12" s="27" t="s">
        <v>103</v>
      </c>
      <c r="F12" s="27" t="s">
        <v>102</v>
      </c>
      <c r="G12" s="36" t="s">
        <v>101</v>
      </c>
      <c r="H12" s="37" t="s">
        <v>21</v>
      </c>
    </row>
    <row r="13" spans="1:9" s="7" customFormat="1" ht="15" x14ac:dyDescent="0.2">
      <c r="B13" s="71" t="s">
        <v>141</v>
      </c>
      <c r="C13" s="69" t="s">
        <v>121</v>
      </c>
      <c r="D13" s="66" t="s">
        <v>149</v>
      </c>
      <c r="E13" s="67">
        <v>75000</v>
      </c>
      <c r="F13" s="78">
        <v>0.8</v>
      </c>
      <c r="G13" s="69" t="s">
        <v>97</v>
      </c>
      <c r="H13" s="70">
        <f>(E13*F13)</f>
        <v>60000</v>
      </c>
    </row>
    <row r="14" spans="1:9" s="7" customFormat="1" ht="15" x14ac:dyDescent="0.2">
      <c r="B14" s="71" t="s">
        <v>141</v>
      </c>
      <c r="C14" s="69" t="s">
        <v>120</v>
      </c>
      <c r="D14" s="66" t="s">
        <v>149</v>
      </c>
      <c r="E14" s="67">
        <v>75000</v>
      </c>
      <c r="F14" s="78">
        <v>0.2</v>
      </c>
      <c r="G14" s="69" t="s">
        <v>97</v>
      </c>
      <c r="H14" s="70">
        <f>(E14*F14)</f>
        <v>15000</v>
      </c>
    </row>
    <row r="15" spans="1:9" s="7" customFormat="1" ht="15" x14ac:dyDescent="0.2">
      <c r="A15" s="7">
        <v>1</v>
      </c>
      <c r="B15" s="151" t="s">
        <v>161</v>
      </c>
      <c r="C15" s="152" t="s">
        <v>120</v>
      </c>
      <c r="D15" s="43" t="s">
        <v>53</v>
      </c>
      <c r="E15" s="22"/>
      <c r="F15" s="75">
        <v>0</v>
      </c>
      <c r="G15" s="21" t="s">
        <v>36</v>
      </c>
      <c r="H15" s="41">
        <f>ROUND(E15*F15,0)</f>
        <v>0</v>
      </c>
    </row>
    <row r="16" spans="1:9" s="7" customFormat="1" ht="15" x14ac:dyDescent="0.2">
      <c r="A16" s="7">
        <v>2</v>
      </c>
      <c r="B16" s="151" t="s">
        <v>161</v>
      </c>
      <c r="C16" s="152" t="s">
        <v>121</v>
      </c>
      <c r="D16" s="43" t="s">
        <v>53</v>
      </c>
      <c r="E16" s="22"/>
      <c r="F16" s="75">
        <v>0</v>
      </c>
      <c r="G16" s="21" t="s">
        <v>36</v>
      </c>
      <c r="H16" s="41">
        <f t="shared" ref="H16:H24" si="0">ROUND(E16*F16,0)</f>
        <v>0</v>
      </c>
    </row>
    <row r="17" spans="1:8" s="7" customFormat="1" ht="15" x14ac:dyDescent="0.2">
      <c r="A17" s="7">
        <v>3</v>
      </c>
      <c r="B17" s="19"/>
      <c r="C17" s="21" t="s">
        <v>53</v>
      </c>
      <c r="D17" s="43" t="s">
        <v>53</v>
      </c>
      <c r="E17" s="22"/>
      <c r="F17" s="75">
        <v>0</v>
      </c>
      <c r="G17" s="21" t="s">
        <v>36</v>
      </c>
      <c r="H17" s="41">
        <f t="shared" si="0"/>
        <v>0</v>
      </c>
    </row>
    <row r="18" spans="1:8" s="7" customFormat="1" ht="15" x14ac:dyDescent="0.2">
      <c r="A18" s="7">
        <v>4</v>
      </c>
      <c r="B18" s="19"/>
      <c r="C18" s="21" t="s">
        <v>53</v>
      </c>
      <c r="D18" s="43" t="s">
        <v>53</v>
      </c>
      <c r="E18" s="22"/>
      <c r="F18" s="75">
        <v>0</v>
      </c>
      <c r="G18" s="21" t="s">
        <v>36</v>
      </c>
      <c r="H18" s="41">
        <f t="shared" si="0"/>
        <v>0</v>
      </c>
    </row>
    <row r="19" spans="1:8" s="7" customFormat="1" ht="15" x14ac:dyDescent="0.2">
      <c r="A19" s="7">
        <v>5</v>
      </c>
      <c r="B19" s="19"/>
      <c r="C19" s="21" t="s">
        <v>53</v>
      </c>
      <c r="D19" s="43" t="s">
        <v>53</v>
      </c>
      <c r="E19" s="22"/>
      <c r="F19" s="75">
        <v>0</v>
      </c>
      <c r="G19" s="21" t="s">
        <v>36</v>
      </c>
      <c r="H19" s="41">
        <f t="shared" si="0"/>
        <v>0</v>
      </c>
    </row>
    <row r="20" spans="1:8" s="7" customFormat="1" ht="15" x14ac:dyDescent="0.2">
      <c r="A20" s="7">
        <v>6</v>
      </c>
      <c r="B20" s="19"/>
      <c r="C20" s="21" t="s">
        <v>53</v>
      </c>
      <c r="D20" s="43" t="s">
        <v>53</v>
      </c>
      <c r="E20" s="22"/>
      <c r="F20" s="75">
        <v>0</v>
      </c>
      <c r="G20" s="21" t="s">
        <v>36</v>
      </c>
      <c r="H20" s="41">
        <f t="shared" si="0"/>
        <v>0</v>
      </c>
    </row>
    <row r="21" spans="1:8" s="7" customFormat="1" ht="15" x14ac:dyDescent="0.2">
      <c r="A21" s="7">
        <v>7</v>
      </c>
      <c r="B21" s="19"/>
      <c r="C21" s="21" t="s">
        <v>53</v>
      </c>
      <c r="D21" s="43" t="s">
        <v>53</v>
      </c>
      <c r="E21" s="22"/>
      <c r="F21" s="75">
        <v>0</v>
      </c>
      <c r="G21" s="21" t="s">
        <v>36</v>
      </c>
      <c r="H21" s="41">
        <f t="shared" si="0"/>
        <v>0</v>
      </c>
    </row>
    <row r="22" spans="1:8" s="7" customFormat="1" ht="15" x14ac:dyDescent="0.2">
      <c r="A22" s="7">
        <v>8</v>
      </c>
      <c r="B22" s="19"/>
      <c r="C22" s="21" t="s">
        <v>53</v>
      </c>
      <c r="D22" s="43" t="s">
        <v>53</v>
      </c>
      <c r="E22" s="22"/>
      <c r="F22" s="75">
        <v>0</v>
      </c>
      <c r="G22" s="21" t="s">
        <v>36</v>
      </c>
      <c r="H22" s="41">
        <f t="shared" si="0"/>
        <v>0</v>
      </c>
    </row>
    <row r="23" spans="1:8" s="7" customFormat="1" ht="15" x14ac:dyDescent="0.2">
      <c r="A23" s="7">
        <v>9</v>
      </c>
      <c r="B23" s="19"/>
      <c r="C23" s="21" t="s">
        <v>53</v>
      </c>
      <c r="D23" s="43" t="s">
        <v>53</v>
      </c>
      <c r="E23" s="22"/>
      <c r="F23" s="75">
        <v>0</v>
      </c>
      <c r="G23" s="21" t="s">
        <v>36</v>
      </c>
      <c r="H23" s="41">
        <f t="shared" si="0"/>
        <v>0</v>
      </c>
    </row>
    <row r="24" spans="1:8" s="7" customFormat="1" ht="15" x14ac:dyDescent="0.2">
      <c r="A24" s="7">
        <v>10</v>
      </c>
      <c r="B24" s="19"/>
      <c r="C24" s="21" t="s">
        <v>53</v>
      </c>
      <c r="D24" s="43" t="s">
        <v>53</v>
      </c>
      <c r="E24" s="22"/>
      <c r="F24" s="75">
        <v>0</v>
      </c>
      <c r="G24" s="21" t="s">
        <v>36</v>
      </c>
      <c r="H24" s="41">
        <f t="shared" si="0"/>
        <v>0</v>
      </c>
    </row>
    <row r="25" spans="1:8" s="7" customFormat="1" ht="15.75" x14ac:dyDescent="0.25">
      <c r="G25" s="13" t="s">
        <v>1</v>
      </c>
      <c r="H25" s="42">
        <f>SUM(H15:H24)</f>
        <v>0</v>
      </c>
    </row>
    <row r="26" spans="1:8" s="7" customFormat="1" ht="15.75" x14ac:dyDescent="0.25">
      <c r="F26" s="13"/>
      <c r="G26" s="34"/>
    </row>
    <row r="27" spans="1:8" s="7" customFormat="1" ht="15.75" x14ac:dyDescent="0.25">
      <c r="F27" s="13"/>
      <c r="G27" s="13" t="s">
        <v>122</v>
      </c>
      <c r="H27" s="131">
        <f>SUMIF(C15:C24,"Program",H15:H24)</f>
        <v>0</v>
      </c>
    </row>
    <row r="28" spans="1:8" s="7" customFormat="1" ht="15.75" x14ac:dyDescent="0.25">
      <c r="F28" s="13"/>
      <c r="G28" s="13" t="s">
        <v>123</v>
      </c>
      <c r="H28" s="131">
        <f>SUMIF(C15:C24,"Admin",H15:H24)</f>
        <v>0</v>
      </c>
    </row>
    <row r="29" spans="1:8" s="7" customFormat="1" ht="15.75" x14ac:dyDescent="0.25">
      <c r="F29" s="13"/>
      <c r="G29" s="79" t="s">
        <v>124</v>
      </c>
      <c r="H29" s="132">
        <f>H25-H27-H28</f>
        <v>0</v>
      </c>
    </row>
    <row r="30" spans="1:8" s="7" customFormat="1" ht="15.75" x14ac:dyDescent="0.25">
      <c r="F30" s="13"/>
      <c r="G30" s="34"/>
    </row>
    <row r="31" spans="1:8" s="7" customFormat="1" ht="15.75" x14ac:dyDescent="0.25">
      <c r="F31" s="13"/>
      <c r="G31" s="34"/>
    </row>
    <row r="32" spans="1:8" s="7" customFormat="1" ht="15.75" x14ac:dyDescent="0.25">
      <c r="B32" s="24" t="s">
        <v>74</v>
      </c>
      <c r="C32" s="24"/>
      <c r="D32" s="24"/>
    </row>
    <row r="33" spans="1:7" s="7" customFormat="1" ht="15" x14ac:dyDescent="0.2">
      <c r="A33" s="156">
        <v>1</v>
      </c>
      <c r="B33" s="172"/>
      <c r="C33" s="172"/>
      <c r="D33" s="172"/>
      <c r="E33" s="172"/>
      <c r="F33" s="172"/>
      <c r="G33" s="172"/>
    </row>
    <row r="34" spans="1:7" s="7" customFormat="1" ht="15" x14ac:dyDescent="0.2">
      <c r="A34" s="156">
        <v>2</v>
      </c>
      <c r="B34" s="172"/>
      <c r="C34" s="172"/>
      <c r="D34" s="172"/>
      <c r="E34" s="172"/>
      <c r="F34" s="172"/>
      <c r="G34" s="172"/>
    </row>
    <row r="35" spans="1:7" s="7" customFormat="1" ht="15" x14ac:dyDescent="0.2">
      <c r="A35" s="156">
        <v>3</v>
      </c>
      <c r="B35" s="172"/>
      <c r="C35" s="172"/>
      <c r="D35" s="172"/>
      <c r="E35" s="172"/>
      <c r="F35" s="172"/>
      <c r="G35" s="172"/>
    </row>
    <row r="36" spans="1:7" s="7" customFormat="1" ht="15" x14ac:dyDescent="0.2">
      <c r="A36" s="156">
        <v>4</v>
      </c>
      <c r="B36" s="172"/>
      <c r="C36" s="172"/>
      <c r="D36" s="172"/>
      <c r="E36" s="172"/>
      <c r="F36" s="172"/>
      <c r="G36" s="172"/>
    </row>
    <row r="37" spans="1:7" s="7" customFormat="1" ht="15" x14ac:dyDescent="0.2">
      <c r="A37" s="156">
        <v>5</v>
      </c>
      <c r="B37" s="172"/>
      <c r="C37" s="172"/>
      <c r="D37" s="172"/>
      <c r="E37" s="172"/>
      <c r="F37" s="172"/>
      <c r="G37" s="172"/>
    </row>
    <row r="38" spans="1:7" s="7" customFormat="1" ht="15" x14ac:dyDescent="0.2">
      <c r="A38" s="156">
        <v>6</v>
      </c>
      <c r="B38" s="172"/>
      <c r="C38" s="172"/>
      <c r="D38" s="172"/>
      <c r="E38" s="172"/>
      <c r="F38" s="172"/>
      <c r="G38" s="172"/>
    </row>
    <row r="39" spans="1:7" s="7" customFormat="1" ht="15" x14ac:dyDescent="0.2">
      <c r="A39" s="156">
        <v>7</v>
      </c>
      <c r="B39" s="172"/>
      <c r="C39" s="172"/>
      <c r="D39" s="172"/>
      <c r="E39" s="172"/>
      <c r="F39" s="172"/>
      <c r="G39" s="172"/>
    </row>
    <row r="40" spans="1:7" s="7" customFormat="1" ht="15" x14ac:dyDescent="0.2">
      <c r="A40" s="156">
        <v>8</v>
      </c>
      <c r="B40" s="172"/>
      <c r="C40" s="172"/>
      <c r="D40" s="172"/>
      <c r="E40" s="172"/>
      <c r="F40" s="172"/>
      <c r="G40" s="172"/>
    </row>
    <row r="41" spans="1:7" s="7" customFormat="1" ht="15" x14ac:dyDescent="0.2">
      <c r="A41" s="156">
        <v>9</v>
      </c>
      <c r="B41" s="172"/>
      <c r="C41" s="172"/>
      <c r="D41" s="172"/>
      <c r="E41" s="172"/>
      <c r="F41" s="172"/>
      <c r="G41" s="172"/>
    </row>
    <row r="42" spans="1:7" s="7" customFormat="1" ht="15" x14ac:dyDescent="0.2">
      <c r="A42" s="156">
        <v>10</v>
      </c>
      <c r="B42" s="172"/>
      <c r="C42" s="172"/>
      <c r="D42" s="172"/>
      <c r="E42" s="172"/>
      <c r="F42" s="172"/>
      <c r="G42" s="172"/>
    </row>
    <row r="57" spans="2:4" hidden="1" x14ac:dyDescent="0.2">
      <c r="B57" s="5" t="s">
        <v>53</v>
      </c>
    </row>
    <row r="58" spans="2:4" hidden="1" x14ac:dyDescent="0.2">
      <c r="B58" s="124" t="s">
        <v>149</v>
      </c>
    </row>
    <row r="59" spans="2:4" hidden="1" x14ac:dyDescent="0.2">
      <c r="B59" s="5" t="s">
        <v>106</v>
      </c>
    </row>
    <row r="60" spans="2:4" hidden="1" x14ac:dyDescent="0.2">
      <c r="B60" t="s">
        <v>130</v>
      </c>
    </row>
    <row r="61" spans="2:4" hidden="1" x14ac:dyDescent="0.2">
      <c r="B61" t="s">
        <v>120</v>
      </c>
    </row>
    <row r="62" spans="2:4" ht="15" hidden="1" x14ac:dyDescent="0.2">
      <c r="B62" t="s">
        <v>121</v>
      </c>
      <c r="C62" s="7"/>
    </row>
    <row r="63" spans="2:4" ht="15.75" hidden="1" x14ac:dyDescent="0.25">
      <c r="B63" s="24" t="s">
        <v>36</v>
      </c>
      <c r="C63" s="24"/>
      <c r="D63" s="5"/>
    </row>
    <row r="64" spans="2:4" hidden="1" x14ac:dyDescent="0.2">
      <c r="B64" s="5" t="s">
        <v>97</v>
      </c>
      <c r="C64" s="5"/>
      <c r="D64" s="5"/>
    </row>
    <row r="65" spans="2:4" hidden="1" x14ac:dyDescent="0.2">
      <c r="B65" s="5" t="s">
        <v>90</v>
      </c>
      <c r="C65" s="5"/>
      <c r="D65" s="5"/>
    </row>
    <row r="66" spans="2:4" hidden="1" x14ac:dyDescent="0.2">
      <c r="B66" s="5" t="s">
        <v>89</v>
      </c>
      <c r="C66" s="5"/>
      <c r="D66" s="5"/>
    </row>
    <row r="67" spans="2:4" hidden="1" x14ac:dyDescent="0.2">
      <c r="B67" s="5" t="s">
        <v>38</v>
      </c>
      <c r="C67" s="5"/>
      <c r="D67" s="5"/>
    </row>
    <row r="68" spans="2:4" hidden="1" x14ac:dyDescent="0.2">
      <c r="B68" s="5" t="s">
        <v>8</v>
      </c>
      <c r="C68" s="5"/>
      <c r="D68" s="5"/>
    </row>
    <row r="69" spans="2:4" hidden="1" x14ac:dyDescent="0.2">
      <c r="B69" s="5" t="s">
        <v>70</v>
      </c>
      <c r="C69" s="5"/>
    </row>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c r="D77" s="5"/>
    </row>
    <row r="78" spans="2:4" hidden="1" x14ac:dyDescent="0.2">
      <c r="B78" s="5" t="s">
        <v>26</v>
      </c>
      <c r="C78" s="5"/>
      <c r="D78" s="5"/>
    </row>
    <row r="79" spans="2:4" hidden="1" x14ac:dyDescent="0.2">
      <c r="B79" s="5" t="s">
        <v>27</v>
      </c>
      <c r="C79" s="5"/>
      <c r="D79" s="5"/>
    </row>
    <row r="80" spans="2:4" hidden="1" x14ac:dyDescent="0.2">
      <c r="B80" s="5" t="s">
        <v>25</v>
      </c>
      <c r="C80" s="5"/>
      <c r="D80" s="5"/>
    </row>
    <row r="81" spans="2:4" hidden="1" x14ac:dyDescent="0.2">
      <c r="B81" s="5" t="s">
        <v>33</v>
      </c>
      <c r="C81" s="5"/>
      <c r="D81" s="5"/>
    </row>
    <row r="82" spans="2:4" hidden="1" x14ac:dyDescent="0.2">
      <c r="B82" s="5" t="s">
        <v>31</v>
      </c>
      <c r="C82" s="5"/>
      <c r="D82" s="5"/>
    </row>
    <row r="83" spans="2:4" hidden="1" x14ac:dyDescent="0.2">
      <c r="B83" s="5" t="s">
        <v>30</v>
      </c>
      <c r="C83" s="5"/>
      <c r="D83" s="5"/>
    </row>
    <row r="84" spans="2:4" hidden="1" x14ac:dyDescent="0.2">
      <c r="B84" s="5" t="s">
        <v>28</v>
      </c>
      <c r="C84" s="5"/>
      <c r="D84" s="5"/>
    </row>
    <row r="85" spans="2:4" hidden="1" x14ac:dyDescent="0.2">
      <c r="B85" s="5" t="s">
        <v>23</v>
      </c>
      <c r="C85" s="5"/>
      <c r="D85" s="5"/>
    </row>
    <row r="86" spans="2:4" hidden="1" x14ac:dyDescent="0.2">
      <c r="B86" s="5" t="s">
        <v>32</v>
      </c>
      <c r="C86" s="5"/>
      <c r="D86" s="5"/>
    </row>
    <row r="87" spans="2:4" hidden="1" x14ac:dyDescent="0.2">
      <c r="B87" s="5" t="s">
        <v>29</v>
      </c>
      <c r="C87" s="5"/>
    </row>
  </sheetData>
  <sheetProtection algorithmName="SHA-512" hashValue="xhuMFu4umunrPSjlbqWsh3gEqWNYd5LXg+dx/5CyJz/Ly5UsKL6JVaQVpshiob6oIf/eYw6TY0k1dW7hngaZrQ==" saltValue="Tp/aJh51I3TP6LyQHyOphw==" spinCount="100000" sheet="1" objects="1" scenarios="1" formatCells="0" formatColumns="0" formatRows="0" insertRows="0" deleteRows="0" sort="0"/>
  <mergeCells count="11">
    <mergeCell ref="E11:F11"/>
    <mergeCell ref="B41:G41"/>
    <mergeCell ref="B42:G42"/>
    <mergeCell ref="B33:G33"/>
    <mergeCell ref="B34:G34"/>
    <mergeCell ref="B35:G35"/>
    <mergeCell ref="B36:G36"/>
    <mergeCell ref="B37:G37"/>
    <mergeCell ref="B38:G38"/>
    <mergeCell ref="B39:G39"/>
    <mergeCell ref="B40:G40"/>
  </mergeCells>
  <dataValidations count="4">
    <dataValidation type="list" allowBlank="1" showInputMessage="1" showErrorMessage="1" sqref="C13:C14" xr:uid="{00000000-0002-0000-0600-000000000000}">
      <formula1>$B$46:$B$48</formula1>
    </dataValidation>
    <dataValidation type="list" allowBlank="1" showInputMessage="1" showErrorMessage="1" sqref="D13:D24" xr:uid="{00000000-0002-0000-0600-000001000000}">
      <formula1>$B$57:$B$59</formula1>
    </dataValidation>
    <dataValidation type="list" allowBlank="1" showInputMessage="1" showErrorMessage="1" sqref="C15:C24" xr:uid="{00000000-0002-0000-0600-000002000000}">
      <formula1>$B$60:$B$62</formula1>
    </dataValidation>
    <dataValidation type="list" allowBlank="1" showInputMessage="1" showErrorMessage="1" sqref="G13:G24" xr:uid="{00000000-0002-0000-0600-000003000000}">
      <formula1>$B$63:$B$69</formula1>
    </dataValidation>
  </dataValidations>
  <pageMargins left="0.75" right="0.75" top="1" bottom="1" header="0.5" footer="0.5"/>
  <pageSetup scale="59" orientation="portrait" r:id="rId1"/>
  <headerFooter alignWithMargins="0">
    <oddFooter>&amp;C&amp;F&amp;R&amp;A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39"/>
  <sheetViews>
    <sheetView zoomScaleNormal="100" workbookViewId="0">
      <selection activeCell="A24" sqref="A24:A33"/>
    </sheetView>
  </sheetViews>
  <sheetFormatPr defaultRowHeight="12.75" x14ac:dyDescent="0.2"/>
  <cols>
    <col min="1" max="1" width="4.42578125" bestFit="1" customWidth="1"/>
    <col min="2" max="3" width="35.5703125" customWidth="1"/>
    <col min="4" max="4" width="18.42578125" customWidth="1"/>
    <col min="5" max="5" width="12.28515625" customWidth="1"/>
    <col min="6" max="6" width="18" customWidth="1"/>
  </cols>
  <sheetData>
    <row r="1" spans="1:6" ht="18" x14ac:dyDescent="0.25">
      <c r="B1" s="1" t="s">
        <v>140</v>
      </c>
      <c r="C1" s="1"/>
    </row>
    <row r="2" spans="1:6" ht="18.75" thickBot="1" x14ac:dyDescent="0.3">
      <c r="B2" s="1"/>
      <c r="C2" s="1"/>
    </row>
    <row r="3" spans="1:6" s="7" customFormat="1" ht="15.75" x14ac:dyDescent="0.25">
      <c r="B3" s="14"/>
      <c r="C3" s="65" t="s">
        <v>125</v>
      </c>
      <c r="D3" s="174" t="s">
        <v>0</v>
      </c>
      <c r="E3" s="174"/>
      <c r="F3" s="15" t="s">
        <v>1</v>
      </c>
    </row>
    <row r="4" spans="1:6" s="7" customFormat="1" ht="16.5" thickBot="1" x14ac:dyDescent="0.3">
      <c r="B4" s="26" t="s">
        <v>40</v>
      </c>
      <c r="C4" s="128" t="s">
        <v>121</v>
      </c>
      <c r="D4" s="27" t="s">
        <v>39</v>
      </c>
      <c r="E4" s="17" t="s">
        <v>2</v>
      </c>
      <c r="F4" s="18" t="s">
        <v>21</v>
      </c>
    </row>
    <row r="5" spans="1:6" s="7" customFormat="1" ht="15" x14ac:dyDescent="0.2">
      <c r="B5" s="71" t="str">
        <f>'I. Direct Personnel'!B13</f>
        <v>Sample: Project Manager</v>
      </c>
      <c r="C5" s="69" t="s">
        <v>121</v>
      </c>
      <c r="D5" s="72">
        <f>'I. Direct Personnel'!H13</f>
        <v>60000</v>
      </c>
      <c r="E5" s="73">
        <v>0.2</v>
      </c>
      <c r="F5" s="70">
        <f>D5*E5</f>
        <v>12000</v>
      </c>
    </row>
    <row r="6" spans="1:6" s="7" customFormat="1" ht="15" x14ac:dyDescent="0.2">
      <c r="B6" s="71" t="str">
        <f>'I. Direct Personnel'!B14</f>
        <v>Sample: Project Manager</v>
      </c>
      <c r="C6" s="69" t="s">
        <v>120</v>
      </c>
      <c r="D6" s="72">
        <f>'I. Direct Personnel'!H14</f>
        <v>15000</v>
      </c>
      <c r="E6" s="68">
        <v>0.2</v>
      </c>
      <c r="F6" s="70">
        <f>D6*E6</f>
        <v>3000</v>
      </c>
    </row>
    <row r="7" spans="1:6" s="7" customFormat="1" ht="15" x14ac:dyDescent="0.2">
      <c r="A7" s="7">
        <v>1</v>
      </c>
      <c r="B7" s="151" t="str">
        <f>'I. Direct Personnel'!B15</f>
        <v>One Stop Operator</v>
      </c>
      <c r="C7" s="152" t="s">
        <v>120</v>
      </c>
      <c r="D7" s="83">
        <f>'I. Direct Personnel'!H15</f>
        <v>0</v>
      </c>
      <c r="E7" s="29">
        <v>0</v>
      </c>
      <c r="F7" s="80">
        <f>ROUND(D7*E7,0)</f>
        <v>0</v>
      </c>
    </row>
    <row r="8" spans="1:6" s="7" customFormat="1" ht="15" x14ac:dyDescent="0.2">
      <c r="A8" s="7">
        <v>2</v>
      </c>
      <c r="B8" s="151" t="str">
        <f>'I. Direct Personnel'!B16</f>
        <v>One Stop Operator</v>
      </c>
      <c r="C8" s="152" t="s">
        <v>121</v>
      </c>
      <c r="D8" s="83">
        <f>'I. Direct Personnel'!H16</f>
        <v>0</v>
      </c>
      <c r="E8" s="29">
        <v>0</v>
      </c>
      <c r="F8" s="80">
        <f t="shared" ref="F8:F16" si="0">ROUND(D8*E8,0)</f>
        <v>0</v>
      </c>
    </row>
    <row r="9" spans="1:6" s="7" customFormat="1" ht="15" x14ac:dyDescent="0.2">
      <c r="A9" s="7">
        <v>3</v>
      </c>
      <c r="B9" s="28">
        <f>'I. Direct Personnel'!B17</f>
        <v>0</v>
      </c>
      <c r="C9" s="21" t="s">
        <v>53</v>
      </c>
      <c r="D9" s="83">
        <f>'I. Direct Personnel'!H17</f>
        <v>0</v>
      </c>
      <c r="E9" s="29">
        <v>0</v>
      </c>
      <c r="F9" s="80">
        <f t="shared" si="0"/>
        <v>0</v>
      </c>
    </row>
    <row r="10" spans="1:6" s="7" customFormat="1" ht="15" x14ac:dyDescent="0.2">
      <c r="A10" s="7">
        <v>4</v>
      </c>
      <c r="B10" s="28">
        <f>'I. Direct Personnel'!B18</f>
        <v>0</v>
      </c>
      <c r="C10" s="21" t="s">
        <v>53</v>
      </c>
      <c r="D10" s="83">
        <f>'I. Direct Personnel'!H18</f>
        <v>0</v>
      </c>
      <c r="E10" s="29">
        <v>0</v>
      </c>
      <c r="F10" s="80">
        <f t="shared" si="0"/>
        <v>0</v>
      </c>
    </row>
    <row r="11" spans="1:6" s="7" customFormat="1" ht="15" x14ac:dyDescent="0.2">
      <c r="A11" s="7">
        <v>5</v>
      </c>
      <c r="B11" s="28">
        <f>'I. Direct Personnel'!B19</f>
        <v>0</v>
      </c>
      <c r="C11" s="21" t="s">
        <v>53</v>
      </c>
      <c r="D11" s="83">
        <f>'I. Direct Personnel'!H19</f>
        <v>0</v>
      </c>
      <c r="E11" s="29">
        <v>0</v>
      </c>
      <c r="F11" s="80">
        <f t="shared" si="0"/>
        <v>0</v>
      </c>
    </row>
    <row r="12" spans="1:6" s="7" customFormat="1" ht="15" x14ac:dyDescent="0.2">
      <c r="A12" s="7">
        <v>6</v>
      </c>
      <c r="B12" s="28">
        <f>'I. Direct Personnel'!B20</f>
        <v>0</v>
      </c>
      <c r="C12" s="21" t="s">
        <v>53</v>
      </c>
      <c r="D12" s="83">
        <f>'I. Direct Personnel'!H20</f>
        <v>0</v>
      </c>
      <c r="E12" s="29">
        <v>0</v>
      </c>
      <c r="F12" s="80">
        <f t="shared" si="0"/>
        <v>0</v>
      </c>
    </row>
    <row r="13" spans="1:6" s="7" customFormat="1" ht="15" x14ac:dyDescent="0.2">
      <c r="A13" s="7">
        <v>7</v>
      </c>
      <c r="B13" s="28">
        <f>'I. Direct Personnel'!B21</f>
        <v>0</v>
      </c>
      <c r="C13" s="21" t="s">
        <v>53</v>
      </c>
      <c r="D13" s="83">
        <f>'I. Direct Personnel'!H21</f>
        <v>0</v>
      </c>
      <c r="E13" s="29">
        <v>0</v>
      </c>
      <c r="F13" s="80">
        <f t="shared" si="0"/>
        <v>0</v>
      </c>
    </row>
    <row r="14" spans="1:6" s="7" customFormat="1" ht="15" x14ac:dyDescent="0.2">
      <c r="A14" s="7">
        <v>8</v>
      </c>
      <c r="B14" s="28">
        <f>'I. Direct Personnel'!B22</f>
        <v>0</v>
      </c>
      <c r="C14" s="21" t="s">
        <v>53</v>
      </c>
      <c r="D14" s="83">
        <f>'I. Direct Personnel'!H22</f>
        <v>0</v>
      </c>
      <c r="E14" s="29">
        <v>0</v>
      </c>
      <c r="F14" s="80">
        <f t="shared" si="0"/>
        <v>0</v>
      </c>
    </row>
    <row r="15" spans="1:6" s="7" customFormat="1" ht="15" x14ac:dyDescent="0.2">
      <c r="A15" s="7">
        <v>9</v>
      </c>
      <c r="B15" s="28">
        <f>'I. Direct Personnel'!B23</f>
        <v>0</v>
      </c>
      <c r="C15" s="21" t="s">
        <v>53</v>
      </c>
      <c r="D15" s="83">
        <f>'I. Direct Personnel'!H23</f>
        <v>0</v>
      </c>
      <c r="E15" s="29">
        <v>0</v>
      </c>
      <c r="F15" s="80">
        <f t="shared" si="0"/>
        <v>0</v>
      </c>
    </row>
    <row r="16" spans="1:6" s="7" customFormat="1" ht="15" x14ac:dyDescent="0.2">
      <c r="A16" s="7">
        <v>10</v>
      </c>
      <c r="B16" s="28">
        <f>'I. Direct Personnel'!B24</f>
        <v>0</v>
      </c>
      <c r="C16" s="21" t="s">
        <v>53</v>
      </c>
      <c r="D16" s="83">
        <f>'I. Direct Personnel'!H24</f>
        <v>0</v>
      </c>
      <c r="E16" s="29">
        <v>0</v>
      </c>
      <c r="F16" s="80">
        <f t="shared" si="0"/>
        <v>0</v>
      </c>
    </row>
    <row r="17" spans="1:6" s="7" customFormat="1" ht="16.5" customHeight="1" x14ac:dyDescent="0.25">
      <c r="B17" s="79" t="s">
        <v>79</v>
      </c>
      <c r="C17" s="79"/>
      <c r="D17" s="85">
        <f>SUM(D7:D16)-'I. Direct Personnel'!H25</f>
        <v>0</v>
      </c>
      <c r="E17" s="13" t="s">
        <v>1</v>
      </c>
      <c r="F17" s="42">
        <f>SUM(F7:F16)</f>
        <v>0</v>
      </c>
    </row>
    <row r="18" spans="1:6" s="7" customFormat="1" ht="15" x14ac:dyDescent="0.2"/>
    <row r="19" spans="1:6" s="7" customFormat="1" ht="15.75" x14ac:dyDescent="0.25">
      <c r="E19" s="13" t="s">
        <v>122</v>
      </c>
      <c r="F19" s="131">
        <f>SUMIF(C7:C16,"Program",F7:F16)</f>
        <v>0</v>
      </c>
    </row>
    <row r="20" spans="1:6" s="7" customFormat="1" ht="15.75" x14ac:dyDescent="0.25">
      <c r="E20" s="13" t="s">
        <v>123</v>
      </c>
      <c r="F20" s="131">
        <f>SUMIF(C7:C16,"Admin",F7:F16)</f>
        <v>0</v>
      </c>
    </row>
    <row r="21" spans="1:6" s="7" customFormat="1" ht="15" x14ac:dyDescent="0.2">
      <c r="E21" s="79" t="s">
        <v>124</v>
      </c>
      <c r="F21" s="132">
        <f>F17-F19-F20</f>
        <v>0</v>
      </c>
    </row>
    <row r="22" spans="1:6" s="7" customFormat="1" ht="15" x14ac:dyDescent="0.2"/>
    <row r="23" spans="1:6" s="7" customFormat="1" ht="15.75" x14ac:dyDescent="0.25">
      <c r="B23" s="24" t="s">
        <v>74</v>
      </c>
      <c r="C23" s="24"/>
    </row>
    <row r="24" spans="1:6" s="7" customFormat="1" ht="15" x14ac:dyDescent="0.2">
      <c r="A24" s="156">
        <v>1</v>
      </c>
      <c r="B24" s="172"/>
      <c r="C24" s="172"/>
      <c r="D24" s="172"/>
      <c r="E24" s="172"/>
      <c r="F24" s="172"/>
    </row>
    <row r="25" spans="1:6" s="7" customFormat="1" ht="15" x14ac:dyDescent="0.2">
      <c r="A25" s="156">
        <v>2</v>
      </c>
      <c r="B25" s="172"/>
      <c r="C25" s="172"/>
      <c r="D25" s="172"/>
      <c r="E25" s="172"/>
      <c r="F25" s="172"/>
    </row>
    <row r="26" spans="1:6" s="7" customFormat="1" ht="15" x14ac:dyDescent="0.2">
      <c r="A26" s="156">
        <v>3</v>
      </c>
      <c r="B26" s="172"/>
      <c r="C26" s="172"/>
      <c r="D26" s="172"/>
      <c r="E26" s="172"/>
      <c r="F26" s="172"/>
    </row>
    <row r="27" spans="1:6" s="7" customFormat="1" ht="15" x14ac:dyDescent="0.2">
      <c r="A27" s="156">
        <v>4</v>
      </c>
      <c r="B27" s="172"/>
      <c r="C27" s="172"/>
      <c r="D27" s="172"/>
      <c r="E27" s="172"/>
      <c r="F27" s="172"/>
    </row>
    <row r="28" spans="1:6" s="7" customFormat="1" ht="15" x14ac:dyDescent="0.2">
      <c r="A28" s="156">
        <v>5</v>
      </c>
      <c r="B28" s="172"/>
      <c r="C28" s="172"/>
      <c r="D28" s="172"/>
      <c r="E28" s="172"/>
      <c r="F28" s="172"/>
    </row>
    <row r="29" spans="1:6" s="7" customFormat="1" ht="15" x14ac:dyDescent="0.2">
      <c r="A29" s="156">
        <v>6</v>
      </c>
      <c r="B29" s="172"/>
      <c r="C29" s="172"/>
      <c r="D29" s="172"/>
      <c r="E29" s="172"/>
      <c r="F29" s="172"/>
    </row>
    <row r="30" spans="1:6" s="7" customFormat="1" ht="15" x14ac:dyDescent="0.2">
      <c r="A30" s="156">
        <v>7</v>
      </c>
      <c r="B30" s="172"/>
      <c r="C30" s="172"/>
      <c r="D30" s="172"/>
      <c r="E30" s="172"/>
      <c r="F30" s="172"/>
    </row>
    <row r="31" spans="1:6" s="7" customFormat="1" ht="15" x14ac:dyDescent="0.2">
      <c r="A31" s="156">
        <v>8</v>
      </c>
      <c r="B31" s="172"/>
      <c r="C31" s="172"/>
      <c r="D31" s="172"/>
      <c r="E31" s="172"/>
      <c r="F31" s="172"/>
    </row>
    <row r="32" spans="1:6" s="7" customFormat="1" ht="15" x14ac:dyDescent="0.2">
      <c r="A32" s="156">
        <v>9</v>
      </c>
      <c r="B32" s="172"/>
      <c r="C32" s="172"/>
      <c r="D32" s="172"/>
      <c r="E32" s="172"/>
      <c r="F32" s="172"/>
    </row>
    <row r="33" spans="1:6" s="7" customFormat="1" ht="15" x14ac:dyDescent="0.2">
      <c r="A33" s="156">
        <v>10</v>
      </c>
      <c r="B33" s="172"/>
      <c r="C33" s="172"/>
      <c r="D33" s="172"/>
      <c r="E33" s="172"/>
      <c r="F33" s="172"/>
    </row>
    <row r="37" spans="1:6" hidden="1" x14ac:dyDescent="0.2">
      <c r="B37" t="s">
        <v>130</v>
      </c>
    </row>
    <row r="38" spans="1:6" hidden="1" x14ac:dyDescent="0.2">
      <c r="B38" t="s">
        <v>120</v>
      </c>
    </row>
    <row r="39" spans="1:6" hidden="1" x14ac:dyDescent="0.2">
      <c r="B39" t="s">
        <v>121</v>
      </c>
    </row>
  </sheetData>
  <sheetProtection algorithmName="SHA-512" hashValue="81GiXcQuumReUbYQyBRR2gGr+7Ys1bzvgItdmhUrxWqO9wuGLKbgszbi74cA2Vh2tpKYI1WvHxrK157yJi4nPA==" saltValue="gkcc0bhrIcUkV6LbI4pSmA==" spinCount="100000" sheet="1" objects="1" scenarios="1" formatCells="0" formatColumns="0" formatRows="0" insertRows="0" deleteRows="0" sort="0"/>
  <mergeCells count="11">
    <mergeCell ref="D3:E3"/>
    <mergeCell ref="B24:F24"/>
    <mergeCell ref="B25:F25"/>
    <mergeCell ref="B26:F26"/>
    <mergeCell ref="B27:F27"/>
    <mergeCell ref="B33:F33"/>
    <mergeCell ref="B28:F28"/>
    <mergeCell ref="B29:F29"/>
    <mergeCell ref="B30:F30"/>
    <mergeCell ref="B31:F31"/>
    <mergeCell ref="B32:F32"/>
  </mergeCells>
  <dataValidations count="2">
    <dataValidation type="list" allowBlank="1" showInputMessage="1" showErrorMessage="1" sqref="C5:C6" xr:uid="{00000000-0002-0000-0700-000000000000}">
      <formula1>$B$48:$B$50</formula1>
    </dataValidation>
    <dataValidation type="list" allowBlank="1" showInputMessage="1" showErrorMessage="1" sqref="C7:C16" xr:uid="{00000000-0002-0000-0700-000001000000}">
      <formula1>$B$37:$B$39</formula1>
    </dataValidation>
  </dataValidations>
  <pageMargins left="0.75" right="0.75" top="1" bottom="1" header="0.5" footer="0.5"/>
  <pageSetup scale="72" orientation="portrait" r:id="rId1"/>
  <headerFooter alignWithMargins="0">
    <oddFooter>&amp;C&amp;F&amp;R&amp;A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activeCell="G19" sqref="G19"/>
    </sheetView>
  </sheetViews>
  <sheetFormatPr defaultRowHeight="12.75" x14ac:dyDescent="0.2"/>
  <cols>
    <col min="1" max="1" width="5" customWidth="1"/>
    <col min="2" max="2" width="50.140625" customWidth="1"/>
    <col min="3" max="3" width="24.7109375" customWidth="1"/>
    <col min="4" max="4" width="20.5703125" customWidth="1"/>
    <col min="5" max="5" width="13.7109375" customWidth="1"/>
  </cols>
  <sheetData>
    <row r="1" spans="2:5" ht="18" x14ac:dyDescent="0.25">
      <c r="B1" s="1" t="s">
        <v>82</v>
      </c>
    </row>
    <row r="2" spans="2:5" ht="18" x14ac:dyDescent="0.25">
      <c r="B2" s="1"/>
    </row>
    <row r="3" spans="2:5" ht="15.75" x14ac:dyDescent="0.25">
      <c r="B3" s="24" t="s">
        <v>56</v>
      </c>
    </row>
    <row r="4" spans="2:5" ht="15.75" x14ac:dyDescent="0.25">
      <c r="B4" s="24" t="s">
        <v>104</v>
      </c>
    </row>
    <row r="5" spans="2:5" ht="15.75" x14ac:dyDescent="0.25">
      <c r="B5" s="24" t="s">
        <v>83</v>
      </c>
    </row>
    <row r="6" spans="2:5" ht="15.75" x14ac:dyDescent="0.25">
      <c r="B6" s="24"/>
    </row>
    <row r="7" spans="2:5" ht="18.75" thickBot="1" x14ac:dyDescent="0.3">
      <c r="B7" s="1"/>
    </row>
    <row r="8" spans="2:5" s="7" customFormat="1" ht="16.5" thickBot="1" x14ac:dyDescent="0.3">
      <c r="B8" s="38" t="s">
        <v>11</v>
      </c>
      <c r="C8" s="39" t="s">
        <v>76</v>
      </c>
      <c r="D8" s="39" t="s">
        <v>10</v>
      </c>
      <c r="E8" s="40" t="s">
        <v>9</v>
      </c>
    </row>
    <row r="9" spans="2:5" s="7" customFormat="1" ht="15" x14ac:dyDescent="0.2">
      <c r="B9" s="86" t="s">
        <v>43</v>
      </c>
      <c r="C9" s="8" t="s">
        <v>53</v>
      </c>
      <c r="D9" s="84"/>
      <c r="E9" s="81"/>
    </row>
    <row r="10" spans="2:5" s="7" customFormat="1" ht="15" x14ac:dyDescent="0.2">
      <c r="B10" s="86" t="s">
        <v>44</v>
      </c>
      <c r="C10" s="8" t="s">
        <v>53</v>
      </c>
      <c r="D10" s="84"/>
      <c r="E10" s="81"/>
    </row>
    <row r="11" spans="2:5" s="7" customFormat="1" ht="15" x14ac:dyDescent="0.2">
      <c r="B11" s="86" t="s">
        <v>6</v>
      </c>
      <c r="C11" s="8" t="s">
        <v>53</v>
      </c>
      <c r="D11" s="84"/>
      <c r="E11" s="80"/>
    </row>
    <row r="12" spans="2:5" s="7" customFormat="1" ht="15" x14ac:dyDescent="0.2">
      <c r="B12" s="86" t="s">
        <v>68</v>
      </c>
      <c r="C12" s="8" t="s">
        <v>53</v>
      </c>
      <c r="D12" s="84"/>
      <c r="E12" s="81"/>
    </row>
    <row r="13" spans="2:5" s="7" customFormat="1" ht="15" x14ac:dyDescent="0.2">
      <c r="B13" s="86" t="s">
        <v>151</v>
      </c>
      <c r="C13" s="8" t="s">
        <v>53</v>
      </c>
      <c r="D13" s="84"/>
      <c r="E13" s="81"/>
    </row>
    <row r="14" spans="2:5" s="7" customFormat="1" ht="15" x14ac:dyDescent="0.2">
      <c r="B14" s="86" t="s">
        <v>152</v>
      </c>
      <c r="C14" s="8" t="s">
        <v>53</v>
      </c>
      <c r="D14" s="84"/>
      <c r="E14" s="80"/>
    </row>
    <row r="15" spans="2:5" s="7" customFormat="1" ht="15.75" x14ac:dyDescent="0.25">
      <c r="C15" s="13"/>
      <c r="D15" s="13" t="s">
        <v>1</v>
      </c>
      <c r="E15" s="42">
        <f>SUM(E9:E14)</f>
        <v>0</v>
      </c>
    </row>
    <row r="16" spans="2:5" s="7" customFormat="1" ht="15.75" x14ac:dyDescent="0.25">
      <c r="B16" s="24" t="s">
        <v>78</v>
      </c>
      <c r="C16" s="13"/>
      <c r="D16" s="13"/>
      <c r="E16" s="34"/>
    </row>
    <row r="17" spans="1:5" s="7" customFormat="1" ht="15" x14ac:dyDescent="0.2">
      <c r="A17" s="79" t="s">
        <v>12</v>
      </c>
      <c r="B17" s="188"/>
      <c r="C17" s="188"/>
      <c r="D17" s="188"/>
      <c r="E17" s="188"/>
    </row>
    <row r="18" spans="1:5" s="7" customFormat="1" ht="15" x14ac:dyDescent="0.2">
      <c r="A18" s="79" t="s">
        <v>13</v>
      </c>
      <c r="B18" s="188"/>
      <c r="C18" s="188"/>
      <c r="D18" s="188"/>
      <c r="E18" s="188"/>
    </row>
    <row r="19" spans="1:5" s="7" customFormat="1" ht="15" x14ac:dyDescent="0.2">
      <c r="A19" s="79" t="s">
        <v>14</v>
      </c>
      <c r="B19" s="188"/>
      <c r="C19" s="188"/>
      <c r="D19" s="188"/>
      <c r="E19" s="188"/>
    </row>
    <row r="20" spans="1:5" s="7" customFormat="1" ht="15" x14ac:dyDescent="0.2">
      <c r="A20" s="79" t="s">
        <v>15</v>
      </c>
      <c r="B20" s="188"/>
      <c r="C20" s="188"/>
      <c r="D20" s="188"/>
      <c r="E20" s="188"/>
    </row>
    <row r="21" spans="1:5" s="7" customFormat="1" ht="15" x14ac:dyDescent="0.2">
      <c r="A21" s="79" t="s">
        <v>16</v>
      </c>
      <c r="B21" s="188"/>
      <c r="C21" s="188"/>
      <c r="D21" s="188"/>
      <c r="E21" s="188"/>
    </row>
    <row r="22" spans="1:5" s="7" customFormat="1" ht="15" x14ac:dyDescent="0.2">
      <c r="A22" s="79" t="s">
        <v>24</v>
      </c>
      <c r="B22" s="187"/>
      <c r="C22" s="187"/>
      <c r="D22" s="187"/>
      <c r="E22" s="187"/>
    </row>
    <row r="23" spans="1:5" ht="16.5" customHeight="1" x14ac:dyDescent="0.2"/>
    <row r="33" spans="2:2" hidden="1" x14ac:dyDescent="0.2">
      <c r="B33" s="5" t="s">
        <v>53</v>
      </c>
    </row>
    <row r="34" spans="2:2" hidden="1" x14ac:dyDescent="0.2">
      <c r="B34" s="5" t="s">
        <v>80</v>
      </c>
    </row>
    <row r="35" spans="2:2" hidden="1" x14ac:dyDescent="0.2">
      <c r="B35" s="5" t="s">
        <v>75</v>
      </c>
    </row>
    <row r="36" spans="2:2" hidden="1" x14ac:dyDescent="0.2">
      <c r="B36" s="5" t="s">
        <v>81</v>
      </c>
    </row>
    <row r="37" spans="2:2" hidden="1" x14ac:dyDescent="0.2">
      <c r="B37" s="5" t="s">
        <v>77</v>
      </c>
    </row>
  </sheetData>
  <sheetProtection algorithmName="SHA-512" hashValue="xxpJt+uRt03aL29z91ILHqA5n6yinYK10BT3yk5WZ4UIBdSs71txbDL96WDduJIemXENW+tD+rBbpyZLsJcTgQ==" saltValue="2gjzpFnFavtg+QyYByNabQ==" spinCount="100000" sheet="1" objects="1" scenarios="1" formatCells="0" formatColumns="0" formatRows="0" sort="0"/>
  <mergeCells count="6">
    <mergeCell ref="B22:E22"/>
    <mergeCell ref="B21:E21"/>
    <mergeCell ref="B17:E17"/>
    <mergeCell ref="B18:E18"/>
    <mergeCell ref="B19:E19"/>
    <mergeCell ref="B20:E20"/>
  </mergeCells>
  <phoneticPr fontId="7" type="noConversion"/>
  <dataValidations count="1">
    <dataValidation type="list" allowBlank="1" showInputMessage="1" showErrorMessage="1" sqref="C9:C14" xr:uid="{00000000-0002-0000-0800-000000000000}">
      <formula1>$B$33:$B$37</formula1>
    </dataValidation>
  </dataValidations>
  <pageMargins left="0.75" right="0.75" top="1" bottom="1" header="0.5" footer="0.5"/>
  <pageSetup scale="7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code</vt:lpstr>
      <vt:lpstr>Summary</vt:lpstr>
      <vt:lpstr>E. Travel</vt:lpstr>
      <vt:lpstr>F. Equip-OSDS</vt:lpstr>
      <vt:lpstr>G. Consult-Contract</vt:lpstr>
      <vt:lpstr>H. Other Overhead</vt:lpstr>
      <vt:lpstr>I. Direct Personnel</vt:lpstr>
      <vt:lpstr>J. Direct Fringe</vt:lpstr>
      <vt:lpstr>K. Match</vt:lpstr>
      <vt:lpstr>'E. Travel'!Print_Area</vt:lpstr>
      <vt:lpstr>'F. Equip-OSDS'!Print_Area</vt:lpstr>
      <vt:lpstr>'G. Consult-Contract'!Print_Area</vt:lpstr>
      <vt:lpstr>'H. Other Overhead'!Print_Area</vt:lpstr>
      <vt:lpstr>'I. Direct Personnel'!Print_Area</vt:lpstr>
      <vt:lpstr>'J. Direct Fringe'!Print_Area</vt:lpstr>
      <vt:lpstr>'K. Match'!Print_Area</vt:lpstr>
      <vt:lpstr>Summary!Print_Area</vt:lpstr>
    </vt:vector>
  </TitlesOfParts>
  <Company>LVMPD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a7891a</dc:creator>
  <cp:lastModifiedBy>Faith Cannella</cp:lastModifiedBy>
  <cp:lastPrinted>2019-05-13T16:03:54Z</cp:lastPrinted>
  <dcterms:created xsi:type="dcterms:W3CDTF">2003-04-04T21:27:58Z</dcterms:created>
  <dcterms:modified xsi:type="dcterms:W3CDTF">2022-10-20T22:16:48Z</dcterms:modified>
</cp:coreProperties>
</file>